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9660" windowHeight="5310" tabRatio="912" activeTab="0"/>
  </bookViews>
  <sheets>
    <sheet name="Index" sheetId="1" r:id="rId1"/>
    <sheet name="IDBI DIVERSIFIED EQUITY FUND" sheetId="2" r:id="rId2"/>
    <sheet name="IDBI CORP. DEBT OPP. FUND" sheetId="3" r:id="rId3"/>
    <sheet name="IDBI DYNAMIC BOND FUND" sheetId="4" r:id="rId4"/>
    <sheet name="IDBI Equity Advantage Fund" sheetId="5" r:id="rId5"/>
    <sheet name="IDBI GILT FUND" sheetId="6" r:id="rId6"/>
    <sheet name="IDBI GOLD FUND" sheetId="7" r:id="rId7"/>
    <sheet name="IDBI Gold Exchange Traded Fund" sheetId="8" r:id="rId8"/>
    <sheet name="IDBI NIFTY INDEX FUND" sheetId="9" r:id="rId9"/>
    <sheet name="IDBI LIQUID FUND" sheetId="10" r:id="rId10"/>
    <sheet name="IDBI MIDCAP FUND" sheetId="11" r:id="rId11"/>
    <sheet name="IDBI MONTHLY INCOME PLAN" sheetId="12" r:id="rId12"/>
    <sheet name="IDBI NIFTY JUNIOR INDEX FUND" sheetId="13" r:id="rId13"/>
    <sheet name="IDBI Prudence Fund" sheetId="14" r:id="rId14"/>
    <sheet name="IDBI SHORT TERM BOND FUND" sheetId="15" r:id="rId15"/>
    <sheet name="IDBI INDIA TOP 100 EQUITY FUND" sheetId="16" r:id="rId16"/>
    <sheet name="IDBI ULTRA SHORT TERM FUND" sheetId="17" r:id="rId17"/>
  </sheets>
  <definedNames/>
  <calcPr fullCalcOnLoad="1"/>
</workbook>
</file>

<file path=xl/sharedStrings.xml><?xml version="1.0" encoding="utf-8"?>
<sst xmlns="http://schemas.openxmlformats.org/spreadsheetml/2006/main" count="2235" uniqueCount="831">
  <si>
    <t>ISIN No</t>
  </si>
  <si>
    <t>Rating</t>
  </si>
  <si>
    <t>IDBI Mutual Fund</t>
  </si>
  <si>
    <t/>
  </si>
  <si>
    <t>Finance - Development FIs</t>
  </si>
  <si>
    <t>CBLO - 03APR2017</t>
  </si>
  <si>
    <t>INE233B08087</t>
  </si>
  <si>
    <t>Blue Dart Express Ltd</t>
  </si>
  <si>
    <t>TRANSPORTATION</t>
  </si>
  <si>
    <t>9.30 BLUE DART EXPRESS LTD DEBENTURE</t>
  </si>
  <si>
    <t>INE233B08095</t>
  </si>
  <si>
    <t>9.40 BLUE DART EXPRESS LTD DEBENTURE</t>
  </si>
  <si>
    <t>INE233B08103</t>
  </si>
  <si>
    <t>9.50 BLUE DART EXPRESS LTD DEBENTURE</t>
  </si>
  <si>
    <t>INE470A01017</t>
  </si>
  <si>
    <t>3M India Ltd</t>
  </si>
  <si>
    <t>Trading</t>
  </si>
  <si>
    <t>INE117A01022</t>
  </si>
  <si>
    <t>ABB India Limited</t>
  </si>
  <si>
    <t>Industrial Capital Goods</t>
  </si>
  <si>
    <t>INE358A01014</t>
  </si>
  <si>
    <t>Pharmaceuticals</t>
  </si>
  <si>
    <t>ABBOTT India Limited</t>
  </si>
  <si>
    <t>INE917I01010</t>
  </si>
  <si>
    <t>AUTO</t>
  </si>
  <si>
    <t>Bajaj Auto Ltd</t>
  </si>
  <si>
    <t>INE373A01013</t>
  </si>
  <si>
    <t>BASF India Limited</t>
  </si>
  <si>
    <t>CHEMICALS</t>
  </si>
  <si>
    <t>INE462A01022</t>
  </si>
  <si>
    <t>Bayer Cropscience Limited</t>
  </si>
  <si>
    <t>Pesticides</t>
  </si>
  <si>
    <t>INE463A01038</t>
  </si>
  <si>
    <t>Consumer Non Durables</t>
  </si>
  <si>
    <t>Berger Paints India Limited</t>
  </si>
  <si>
    <t>INE465A01025</t>
  </si>
  <si>
    <t>Bharat Forge Ltd.</t>
  </si>
  <si>
    <t>INDUSTRIAL PRODUCTS</t>
  </si>
  <si>
    <t>INE233B01017</t>
  </si>
  <si>
    <t>INE323A01026</t>
  </si>
  <si>
    <t>Bosch Ltd.</t>
  </si>
  <si>
    <t>AUTO ANCILLARIES</t>
  </si>
  <si>
    <t>INE216A01022</t>
  </si>
  <si>
    <t>Britannia Industries Limited</t>
  </si>
  <si>
    <t>INE476A01014</t>
  </si>
  <si>
    <t>Canara Bank Ltd.</t>
  </si>
  <si>
    <t>Banks</t>
  </si>
  <si>
    <t>INE172A01027</t>
  </si>
  <si>
    <t>Castrol India Ltd</t>
  </si>
  <si>
    <t>Petroleum Products</t>
  </si>
  <si>
    <t>INE121A01016</t>
  </si>
  <si>
    <t>Finance</t>
  </si>
  <si>
    <t>Cholamandalam Investment and Finance Company Ltd</t>
  </si>
  <si>
    <t>INE259A01022</t>
  </si>
  <si>
    <t>Colgate Palmolive (India) Ltd.</t>
  </si>
  <si>
    <t>INE007A01025</t>
  </si>
  <si>
    <t>CRISIL Ltd</t>
  </si>
  <si>
    <t>INE298A01020</t>
  </si>
  <si>
    <t>Cummins India Ltd.</t>
  </si>
  <si>
    <t>INE066A01013</t>
  </si>
  <si>
    <t>Eicher Motors Ltd</t>
  </si>
  <si>
    <t>INE280B01018</t>
  </si>
  <si>
    <t>ELANTAS BECK INDIA LTD</t>
  </si>
  <si>
    <t>INE302A01020</t>
  </si>
  <si>
    <t>EXIDE INDUSTRIES Ltd</t>
  </si>
  <si>
    <t>INE513A01014</t>
  </si>
  <si>
    <t>FAG Bearings India Limited</t>
  </si>
  <si>
    <t>INE451A01017</t>
  </si>
  <si>
    <t>Force Motors Ltd</t>
  </si>
  <si>
    <t>INE852F01015</t>
  </si>
  <si>
    <t>Gateway Distriparks Limited</t>
  </si>
  <si>
    <t>INE017A01032</t>
  </si>
  <si>
    <t>The Great Eastern Shipping Company Limited</t>
  </si>
  <si>
    <t>INE322A01010</t>
  </si>
  <si>
    <t>GILLETTE India Limited</t>
  </si>
  <si>
    <t>INE102D01028</t>
  </si>
  <si>
    <t>Godrej Consumer Products Ltd.</t>
  </si>
  <si>
    <t>INE533A01012</t>
  </si>
  <si>
    <t>GOODYEAR INDIA LTD</t>
  </si>
  <si>
    <t>INE517F01014</t>
  </si>
  <si>
    <t>Gujarat Pipavav Port Limited</t>
  </si>
  <si>
    <t>INE224A01026</t>
  </si>
  <si>
    <t>Greaves Cotton Limited</t>
  </si>
  <si>
    <t>INE536A01023</t>
  </si>
  <si>
    <t>Grindwell Norton Limited</t>
  </si>
  <si>
    <t>INE979B01015</t>
  </si>
  <si>
    <t>Consumer Durables</t>
  </si>
  <si>
    <t>HAWKINS COOKERS LTD</t>
  </si>
  <si>
    <t>INE030A01027</t>
  </si>
  <si>
    <t>Hindustan Unilever Ltd.</t>
  </si>
  <si>
    <t>INE158A01026</t>
  </si>
  <si>
    <t>HERO MOTOCORP LIMITED</t>
  </si>
  <si>
    <t>INE154A01025</t>
  </si>
  <si>
    <t>ITC Ltd</t>
  </si>
  <si>
    <t>INE237A01028</t>
  </si>
  <si>
    <t>Kotak Mahindra Bank Ltd</t>
  </si>
  <si>
    <t>INE269B01029</t>
  </si>
  <si>
    <t>Lakshmi Machine Works Limited</t>
  </si>
  <si>
    <t>INE101A01026</t>
  </si>
  <si>
    <t>Mahindra &amp; Mahindra Ltd</t>
  </si>
  <si>
    <t>INE883A01011</t>
  </si>
  <si>
    <t>MRF LTD</t>
  </si>
  <si>
    <t>INE743M01012</t>
  </si>
  <si>
    <t>Orient Refractories Limited</t>
  </si>
  <si>
    <t>INE179A01014</t>
  </si>
  <si>
    <t>Procter &amp; Gamble Hygiene and Health Care Limited</t>
  </si>
  <si>
    <t>INE318A01026</t>
  </si>
  <si>
    <t>Pidilite Industries Ltd</t>
  </si>
  <si>
    <t>INE191H01014</t>
  </si>
  <si>
    <t>PVR Limited</t>
  </si>
  <si>
    <t>MEDIA &amp; ENTERTAINMENT</t>
  </si>
  <si>
    <t>INE070A01015</t>
  </si>
  <si>
    <t>Shree Cements Limited</t>
  </si>
  <si>
    <t>Cement</t>
  </si>
  <si>
    <t>INE640A01023</t>
  </si>
  <si>
    <t>SKF India Limited</t>
  </si>
  <si>
    <t>INE660A01013</t>
  </si>
  <si>
    <t>Sundaram Finance Ltd</t>
  </si>
  <si>
    <t>INE192A01025</t>
  </si>
  <si>
    <t>Tata Global Beverages Ltd</t>
  </si>
  <si>
    <t>INE152A01029</t>
  </si>
  <si>
    <t>Thermax Limited</t>
  </si>
  <si>
    <t>INE494B01023</t>
  </si>
  <si>
    <t>TVS Motor Company Ltd</t>
  </si>
  <si>
    <t>INE710A01016</t>
  </si>
  <si>
    <t>VST Industries Ltd</t>
  </si>
  <si>
    <t>INE342J01019</t>
  </si>
  <si>
    <t>Wabco India Ltd</t>
  </si>
  <si>
    <t>INE931S07017</t>
  </si>
  <si>
    <t>Power</t>
  </si>
  <si>
    <t>IND AA+</t>
  </si>
  <si>
    <t>9.45 Adani Transmission Limited NCD  (28 JUN 2018)</t>
  </si>
  <si>
    <t>INE121A07LX2</t>
  </si>
  <si>
    <t>ICRA AA</t>
  </si>
  <si>
    <t>Cholamandalam Investment And Finance Co Ltd NCD SBI Base Rate (30 MAY 2018)</t>
  </si>
  <si>
    <t>INE202B07HB2</t>
  </si>
  <si>
    <t>CARE AAA</t>
  </si>
  <si>
    <t>9.10 Dewan Housing Finance Corp Ltd NCD (16 MAR 2018)</t>
  </si>
  <si>
    <t>INE202B07IK1</t>
  </si>
  <si>
    <t>9.10 Dewan Housing Finance Corp Ltd NCD (09 SEP 2019)</t>
  </si>
  <si>
    <t>INE804I07I30</t>
  </si>
  <si>
    <t>9.8 ECL Finance Ltd NCD (31 DEC 2019)</t>
  </si>
  <si>
    <t>INE896L07231</t>
  </si>
  <si>
    <t>CARE AA-</t>
  </si>
  <si>
    <t>10.00 Indostar Capital Finance Ltd NCD (26 Dec19) PUT CALL(26Dec17)</t>
  </si>
  <si>
    <t>INE053F09HR2</t>
  </si>
  <si>
    <t>CRISIL AAA</t>
  </si>
  <si>
    <t>9.57 Indian Railways Finance Corporation Ltd NCD (31 MAY 2021)</t>
  </si>
  <si>
    <t>INE733E07KB4</t>
  </si>
  <si>
    <t>8.10 NTPC Limited NCD (27 MAY 2021)</t>
  </si>
  <si>
    <t>INE140A08SJ4</t>
  </si>
  <si>
    <t>Piramal Enterprises Limited</t>
  </si>
  <si>
    <t>9.22 Piramal Enterprises Limited NCD (29 MAY 2018)</t>
  </si>
  <si>
    <t>INE134E08IC5</t>
  </si>
  <si>
    <t>Power Finance Corporation Ltd.</t>
  </si>
  <si>
    <t>7.85 Power Finance Corporation Ltd NCD (15 APR 2019)</t>
  </si>
  <si>
    <t>INE020B08955</t>
  </si>
  <si>
    <t>8.36 Rural Electrification Corporation Ltd NCD (22 SEP 2020)</t>
  </si>
  <si>
    <t>INE110L08037</t>
  </si>
  <si>
    <t>Telecom - Services</t>
  </si>
  <si>
    <t>9.25 Reliance Jio Infocomm Limited NCD (16 JUN 2024)</t>
  </si>
  <si>
    <t>INE114A07877</t>
  </si>
  <si>
    <t>Ferrous Metals</t>
  </si>
  <si>
    <t>IND AA</t>
  </si>
  <si>
    <t>8.38 Steel Authority of India Ltd. NCD (16 Dec 2017)</t>
  </si>
  <si>
    <t>INE195S08017</t>
  </si>
  <si>
    <t>Construction</t>
  </si>
  <si>
    <t>ICRA AA (SO)</t>
  </si>
  <si>
    <t>10.60 Sunny View Estates Private Ltd NCD (24 Feb 2018)</t>
  </si>
  <si>
    <t>INE334L08025</t>
  </si>
  <si>
    <t>ICRA A+</t>
  </si>
  <si>
    <t>9.65 Ujjivan Financial Services NCD (16 NOV 2018)</t>
  </si>
  <si>
    <t>INE523H07403</t>
  </si>
  <si>
    <t>0.00 JM Financial Products Ltd  NCD (13 DEC 2017)</t>
  </si>
  <si>
    <t>INE001A07OI1</t>
  </si>
  <si>
    <t>Housing Development Finance Corporation Limited</t>
  </si>
  <si>
    <t>08.45 HDFC Ltd NCD (08 FEB 2019)</t>
  </si>
  <si>
    <t>INE020B08AC9</t>
  </si>
  <si>
    <t>7.54 Rural Electrification Corporation Ltd NCD (30 DEC 2026)</t>
  </si>
  <si>
    <t>IN0020150093</t>
  </si>
  <si>
    <t>SOV</t>
  </si>
  <si>
    <t>07.59 GS 11 JAN 2026</t>
  </si>
  <si>
    <t>IN0020160035</t>
  </si>
  <si>
    <t>06.97 GS 06 SEP 2026</t>
  </si>
  <si>
    <t>INE021A01026</t>
  </si>
  <si>
    <t>Asian Paints Ltd</t>
  </si>
  <si>
    <t>INE176A01028</t>
  </si>
  <si>
    <t>Bata India Ltd</t>
  </si>
  <si>
    <t>INE580B01029</t>
  </si>
  <si>
    <t>Gruh Finance Ltd</t>
  </si>
  <si>
    <t>INE264A01014</t>
  </si>
  <si>
    <t>GlaxoSmithkline Consumer Healthcare Ltd.</t>
  </si>
  <si>
    <t>INE239A01016</t>
  </si>
  <si>
    <t>Nestle India Ltd</t>
  </si>
  <si>
    <t>INE761H01022</t>
  </si>
  <si>
    <t>TEXTILE PRODUCTS</t>
  </si>
  <si>
    <t>Page Industries Ltd</t>
  </si>
  <si>
    <t>INE686F01025</t>
  </si>
  <si>
    <t>United Breweries Ltd</t>
  </si>
  <si>
    <t>Gold</t>
  </si>
  <si>
    <t>INE406A01037</t>
  </si>
  <si>
    <t>AUROBINDO PHARMA LTD</t>
  </si>
  <si>
    <t>INE257A01026</t>
  </si>
  <si>
    <t>Bharat Heavy Electricals Ltd.</t>
  </si>
  <si>
    <t>INE522F01014</t>
  </si>
  <si>
    <t>Coal India Ltd.</t>
  </si>
  <si>
    <t>Minerals/Mining</t>
  </si>
  <si>
    <t>Gas</t>
  </si>
  <si>
    <t>INE047A01021</t>
  </si>
  <si>
    <t>Grasim Industries Ltd.</t>
  </si>
  <si>
    <t>Non - Ferrous Metals</t>
  </si>
  <si>
    <t>INE860A01027</t>
  </si>
  <si>
    <t>HCL Technologies Ltd.</t>
  </si>
  <si>
    <t>Software</t>
  </si>
  <si>
    <t>INE040A01026</t>
  </si>
  <si>
    <t>HDFC Bank Ltd</t>
  </si>
  <si>
    <t>INE001A01036</t>
  </si>
  <si>
    <t>INE148I01020</t>
  </si>
  <si>
    <t>Indiabulls Housing Finance Limited</t>
  </si>
  <si>
    <t>INE090A01021</t>
  </si>
  <si>
    <t>ICICI Bank Ltd</t>
  </si>
  <si>
    <t>INE669E01016</t>
  </si>
  <si>
    <t>IDEA CELLULAR LTD</t>
  </si>
  <si>
    <t>INE095A01012</t>
  </si>
  <si>
    <t>IndusInd Bank Limited</t>
  </si>
  <si>
    <t>INE009A01021</t>
  </si>
  <si>
    <t>Infosys Ltd</t>
  </si>
  <si>
    <t>INE242A01010</t>
  </si>
  <si>
    <t>Indian Oil Corporation Ltd</t>
  </si>
  <si>
    <t>INE018A01030</t>
  </si>
  <si>
    <t>Construction Project</t>
  </si>
  <si>
    <t>Larsen &amp; Toubro Ltd</t>
  </si>
  <si>
    <t>INE326A01037</t>
  </si>
  <si>
    <t>Lupin Ltd.</t>
  </si>
  <si>
    <t>INE585B01010</t>
  </si>
  <si>
    <t>Maruti Suzuki India Ltd</t>
  </si>
  <si>
    <t>INE213A01029</t>
  </si>
  <si>
    <t>Oil &amp; Natural Gas Corpn Ltd.</t>
  </si>
  <si>
    <t>Oil</t>
  </si>
  <si>
    <t>INE752E01010</t>
  </si>
  <si>
    <t>Power Grid Corporation Of India Ltd.</t>
  </si>
  <si>
    <t>INE002A01018</t>
  </si>
  <si>
    <t>Reliance Industries Ltd.</t>
  </si>
  <si>
    <t>INE062A01020</t>
  </si>
  <si>
    <t>State Bank of India Ltd</t>
  </si>
  <si>
    <t>IN9155A01020</t>
  </si>
  <si>
    <t>Tata Motors Ltd DVR</t>
  </si>
  <si>
    <t>INE467B01029</t>
  </si>
  <si>
    <t>Tata Consultancy Services Ltd</t>
  </si>
  <si>
    <t>INE669C01036</t>
  </si>
  <si>
    <t>Tech Mahindra Ltd.</t>
  </si>
  <si>
    <t>INE155A01022</t>
  </si>
  <si>
    <t>Tata Motors Ltd.</t>
  </si>
  <si>
    <t>INE081A01012</t>
  </si>
  <si>
    <t>Tata Steel Ltd</t>
  </si>
  <si>
    <t>INE481G01011</t>
  </si>
  <si>
    <t>UltraTech Cement Ltd</t>
  </si>
  <si>
    <t>INE528G01019</t>
  </si>
  <si>
    <t>Yes Bank Ltd</t>
  </si>
  <si>
    <t>INE256A01028</t>
  </si>
  <si>
    <t>Zee Entertainment Enterprises Ltd..</t>
  </si>
  <si>
    <t>INE526V16127</t>
  </si>
  <si>
    <t>CRISIL A1+</t>
  </si>
  <si>
    <t>Abu Dhabi Commercial Bank CD (19 MAY 2017)</t>
  </si>
  <si>
    <t>INE171A16GE8</t>
  </si>
  <si>
    <t>The Federal Bank Ltd CD (23 MAY 2017)</t>
  </si>
  <si>
    <t>INE040A16BG1</t>
  </si>
  <si>
    <t>CARE A1+</t>
  </si>
  <si>
    <t>HDFC Bank Ltd CD (08 JUN 2017)</t>
  </si>
  <si>
    <t>INE090A166H7</t>
  </si>
  <si>
    <t>ICRA A1+</t>
  </si>
  <si>
    <t>ICICI BANK CD (12 JUN 2017)</t>
  </si>
  <si>
    <t>INE090A167H5</t>
  </si>
  <si>
    <t>ICICI BANK CD (15 JUN 2017)</t>
  </si>
  <si>
    <t>INE090A163H4</t>
  </si>
  <si>
    <t>ICICI BANK CD (02 JUN 2017)</t>
  </si>
  <si>
    <t>INE092T16850</t>
  </si>
  <si>
    <t>IDFC Bank CD (09 JUN 2017)</t>
  </si>
  <si>
    <t>INE683A16JI7</t>
  </si>
  <si>
    <t>The South Indian Bank Ltd CD (19 MAY 2017)</t>
  </si>
  <si>
    <t>INE538L14649</t>
  </si>
  <si>
    <t>Aadhar Housing Finance Ltd CP (30 MAY 2017)</t>
  </si>
  <si>
    <t>INE179J14FA7</t>
  </si>
  <si>
    <t>Birla TMT Holdings Pvt Ltd CP (31 MAY 2017)</t>
  </si>
  <si>
    <t>INE179J14FB5</t>
  </si>
  <si>
    <t>Birla TMT Holdings Pvt Ltd CP (02 MAY 2017)</t>
  </si>
  <si>
    <t>INE486A14AY6</t>
  </si>
  <si>
    <t>CESC  Ltd. CP (18 MAY 2017)</t>
  </si>
  <si>
    <t>INE008I14GO9</t>
  </si>
  <si>
    <t>Cox And Kings Ltd CP (14 JUN 2017)</t>
  </si>
  <si>
    <t>INE008I14GY8</t>
  </si>
  <si>
    <t>Cox And Kings Ltd CP (18 MAY 2017)</t>
  </si>
  <si>
    <t>INE055A14EQ7</t>
  </si>
  <si>
    <t>Century Textiles and Industries Ltd CP (22 MAY 2017)</t>
  </si>
  <si>
    <t>INE804I14PF0</t>
  </si>
  <si>
    <t>ECL Finance Ltd CP (23 MAY 2017)</t>
  </si>
  <si>
    <t>INE523E14PV2</t>
  </si>
  <si>
    <t>Family Credit Limited CP (02 JUN 2017)</t>
  </si>
  <si>
    <t>INE031A14234</t>
  </si>
  <si>
    <t>IND A1+</t>
  </si>
  <si>
    <t>HUDCO Ltd CP (26 MAY 2017)</t>
  </si>
  <si>
    <t>INE148I14MP8</t>
  </si>
  <si>
    <t>Indiabulls Housing Finance Ltd CP (02 JUN 2017)</t>
  </si>
  <si>
    <t>INE148I14QT1</t>
  </si>
  <si>
    <t>Indiabulls Housing Finance Ltd CP (15 JUN 2017)</t>
  </si>
  <si>
    <t>INE148I14QE3</t>
  </si>
  <si>
    <t>Indiabulls Housing Finance Ltd CP (12 MAY 2017)</t>
  </si>
  <si>
    <t>INE522D14FO2</t>
  </si>
  <si>
    <t>Manappuram Finance Ltd CP (31 MAY 2017)</t>
  </si>
  <si>
    <t>INE522D14FQ7</t>
  </si>
  <si>
    <t>Manappuram Finance Ltd CP (22 MAY 2017)</t>
  </si>
  <si>
    <t>INE110L14CL2</t>
  </si>
  <si>
    <t>Reliance Jio Infocomm Limited CP (11 MAY 2017)</t>
  </si>
  <si>
    <t>INE404K14CN7</t>
  </si>
  <si>
    <t>Shapoorji Pallonji And Co Pvt Ltd CP (01 JUN 2017)</t>
  </si>
  <si>
    <t>INE597H14GM7</t>
  </si>
  <si>
    <t>TGS Investment And Trade Pvt Ltd CP (02 MAY 2017)</t>
  </si>
  <si>
    <t>INE978J14EW9</t>
  </si>
  <si>
    <t>Turquoise Investments And Finance Pvt Ltd CP (31 MAY 2017)</t>
  </si>
  <si>
    <t>INE134E08HS3</t>
  </si>
  <si>
    <t>8.12 Power Finance Corporation Ltd NCD (22 MAY 2017)</t>
  </si>
  <si>
    <t>INE212H01026</t>
  </si>
  <si>
    <t>AIA ENGINEERING LIMITED</t>
  </si>
  <si>
    <t>INE133A01011</t>
  </si>
  <si>
    <t>Akzo Nobel India Ltd</t>
  </si>
  <si>
    <t>INE885A01032</t>
  </si>
  <si>
    <t>AMARA RAJA BATTERIES LTD</t>
  </si>
  <si>
    <t>INE296A01024</t>
  </si>
  <si>
    <t>Bajaj Finance Ltd</t>
  </si>
  <si>
    <t>INE180K01011</t>
  </si>
  <si>
    <t>BHARAT FINANCIAL INCLUSION LIMITED</t>
  </si>
  <si>
    <t>INE010B01027</t>
  </si>
  <si>
    <t>Cadila Healthcare Ltd</t>
  </si>
  <si>
    <t>INE120A01034</t>
  </si>
  <si>
    <t>CARBORUNDUM UNIVERSAL LTD</t>
  </si>
  <si>
    <t>INE421D01022</t>
  </si>
  <si>
    <t>CCL Products (India) Limited</t>
  </si>
  <si>
    <t>INE348B01021</t>
  </si>
  <si>
    <t>Century Plyboards (India) Limited</t>
  </si>
  <si>
    <t>INE285A01027</t>
  </si>
  <si>
    <t>ELGI EQUIPMENT LTD</t>
  </si>
  <si>
    <t>INE548C01032</t>
  </si>
  <si>
    <t>Emami Ltd</t>
  </si>
  <si>
    <t>INE913H01037</t>
  </si>
  <si>
    <t>ENDURANCE TECHNOLOGIES LIMITED</t>
  </si>
  <si>
    <t>INE042A01014</t>
  </si>
  <si>
    <t>Escorts Limited</t>
  </si>
  <si>
    <t>INE235A01022</t>
  </si>
  <si>
    <t>Finolex Cables Limited</t>
  </si>
  <si>
    <t>INE183A01016</t>
  </si>
  <si>
    <t>Finolex Industries Limited</t>
  </si>
  <si>
    <t>INE246F01010</t>
  </si>
  <si>
    <t>Gujarat State Petronet Limited</t>
  </si>
  <si>
    <t>INE844O01022</t>
  </si>
  <si>
    <t>Gujarat Gas Ltd</t>
  </si>
  <si>
    <t>INE049A01027</t>
  </si>
  <si>
    <t>Himatsingka Seide Limited</t>
  </si>
  <si>
    <t>INE531E01026</t>
  </si>
  <si>
    <t>Hindustan Copper Limited</t>
  </si>
  <si>
    <t>INE092T01019</t>
  </si>
  <si>
    <t xml:space="preserve">IDFC Bank Limited </t>
  </si>
  <si>
    <t>INE782A01015</t>
  </si>
  <si>
    <t>JOHNSON CONTROLS-HITACHI AIR CONDITIONING INDIA LTD</t>
  </si>
  <si>
    <t>INE573A01042</t>
  </si>
  <si>
    <t>JK TYRE AND INDUSTRIES LIMITED</t>
  </si>
  <si>
    <t>INE600L01024</t>
  </si>
  <si>
    <t>DR.LAL PATHLABS LIMITED</t>
  </si>
  <si>
    <t>Healthcare Services</t>
  </si>
  <si>
    <t>INE774D01024</t>
  </si>
  <si>
    <t>Mahindra &amp; Mahindra Financial Services Ltd</t>
  </si>
  <si>
    <t>INE122R01018</t>
  </si>
  <si>
    <t>Manpasand Beverages Limited</t>
  </si>
  <si>
    <t>INE405E01023</t>
  </si>
  <si>
    <t>Minda Industries Limited</t>
  </si>
  <si>
    <t>INE775A01035</t>
  </si>
  <si>
    <t>MOTHERSON SUMI SYSTEMS LTD</t>
  </si>
  <si>
    <t>INE139A01034</t>
  </si>
  <si>
    <t>NATIONAL ALUMINIUM CO LTD</t>
  </si>
  <si>
    <t>INE048G01018</t>
  </si>
  <si>
    <t>Navin Fluorine International Limited</t>
  </si>
  <si>
    <t>INE603J01030</t>
  </si>
  <si>
    <t>PI Industries Limited</t>
  </si>
  <si>
    <t>INE572E01012</t>
  </si>
  <si>
    <t>PNB Housing Finance Limited</t>
  </si>
  <si>
    <t>INE331A01037</t>
  </si>
  <si>
    <t>The Ramco Cements Limited</t>
  </si>
  <si>
    <t>INE976G01028</t>
  </si>
  <si>
    <t>RBL Bank Limited</t>
  </si>
  <si>
    <t>INE058A01010</t>
  </si>
  <si>
    <t>Sanofi India Limited</t>
  </si>
  <si>
    <t>INE205A01025</t>
  </si>
  <si>
    <t>Vedanta Ltd (OLD NAME SESA STERLITE LTD)</t>
  </si>
  <si>
    <t>INE500L01026</t>
  </si>
  <si>
    <t>S H KELKAR AND COMPANY LIMITED</t>
  </si>
  <si>
    <t>INE003A01024</t>
  </si>
  <si>
    <t>Siemens Ltd</t>
  </si>
  <si>
    <t>INE939A01011</t>
  </si>
  <si>
    <t>Strides Shasun Limited</t>
  </si>
  <si>
    <t>INE089C01029</t>
  </si>
  <si>
    <t>Sterlite Technologies Limited</t>
  </si>
  <si>
    <t>INE195A01028</t>
  </si>
  <si>
    <t>Supreme Industries Limited</t>
  </si>
  <si>
    <t>INE670A01012</t>
  </si>
  <si>
    <t>TATA ELXSI LTD</t>
  </si>
  <si>
    <t>INE325A01013</t>
  </si>
  <si>
    <t>TIMKEN INDIA LIMITED</t>
  </si>
  <si>
    <t>INE685A01028</t>
  </si>
  <si>
    <t>Torrent Pharmaceuticals Ltd</t>
  </si>
  <si>
    <t>INE849A01020</t>
  </si>
  <si>
    <t>Trent Limited</t>
  </si>
  <si>
    <t>Retailing</t>
  </si>
  <si>
    <t>INE064C01014</t>
  </si>
  <si>
    <t>TRIDENT LIMITED</t>
  </si>
  <si>
    <t>INE956G01038</t>
  </si>
  <si>
    <t>VA TECH WABAG LIMITED</t>
  </si>
  <si>
    <t>ENGINEERING SERVICES</t>
  </si>
  <si>
    <t>INE410B01029</t>
  </si>
  <si>
    <t>Vinati Organics Limited</t>
  </si>
  <si>
    <t>INE733E07JP6</t>
  </si>
  <si>
    <t>8.49 NTPC Limited NCD (25 Mar 2025)</t>
  </si>
  <si>
    <t>INE263A01024</t>
  </si>
  <si>
    <t>Bharat Electronics Ltd</t>
  </si>
  <si>
    <t>INE159A01016</t>
  </si>
  <si>
    <t>Glaxosmithkline Pharmaceuticals Ltd.</t>
  </si>
  <si>
    <t>INE267A01025</t>
  </si>
  <si>
    <t>Hindustan Zinc Ltd</t>
  </si>
  <si>
    <t>IN0020140029</t>
  </si>
  <si>
    <t>08.27 GS 09 June 2020</t>
  </si>
  <si>
    <t>IN0020150010</t>
  </si>
  <si>
    <t>07.68 GS 15 DEC 2023</t>
  </si>
  <si>
    <t>INE208A01029</t>
  </si>
  <si>
    <t>Ashok Leyland Ltd</t>
  </si>
  <si>
    <t>INE918I01018</t>
  </si>
  <si>
    <t>Bajaj Finserv Ltd.</t>
  </si>
  <si>
    <t>INE111A01017</t>
  </si>
  <si>
    <t>Container Corporation of India Ltd.</t>
  </si>
  <si>
    <t>INE016A01026</t>
  </si>
  <si>
    <t>Dabur India Ltd.</t>
  </si>
  <si>
    <t>INE361B01024</t>
  </si>
  <si>
    <t>Divis Laboratories Ltd</t>
  </si>
  <si>
    <t>INE271C01023</t>
  </si>
  <si>
    <t>DLF Ltd</t>
  </si>
  <si>
    <t>INE935A01035</t>
  </si>
  <si>
    <t>Glenmark Pharmaceuticals Ltd.</t>
  </si>
  <si>
    <t>INE176B01034</t>
  </si>
  <si>
    <t>Havells India Limited</t>
  </si>
  <si>
    <t>INE094A01015</t>
  </si>
  <si>
    <t>Hindustan Petroleum Corporation Ltd.</t>
  </si>
  <si>
    <t>INE726G01019</t>
  </si>
  <si>
    <t>ICICI Prudential Life Insurance Company Ltd</t>
  </si>
  <si>
    <t>INE646L01027</t>
  </si>
  <si>
    <t>Interglobe Aviation Limited</t>
  </si>
  <si>
    <t>INE019A01038</t>
  </si>
  <si>
    <t>JSW Steel Ltd</t>
  </si>
  <si>
    <t>INE115A01026</t>
  </si>
  <si>
    <t>LIC Housing Finance Ltd.</t>
  </si>
  <si>
    <t>INE196A01026</t>
  </si>
  <si>
    <t>Marico Limited</t>
  </si>
  <si>
    <t>INE854D01016</t>
  </si>
  <si>
    <t>United Spirits Ltd</t>
  </si>
  <si>
    <t>INE848E01016</t>
  </si>
  <si>
    <t>NHPC Ltd</t>
  </si>
  <si>
    <t>INE584A01023</t>
  </si>
  <si>
    <t>NMDC LTD</t>
  </si>
  <si>
    <t>INE881D01027</t>
  </si>
  <si>
    <t>Oracle Financial Services Software Ltd.</t>
  </si>
  <si>
    <t>INE274J01014</t>
  </si>
  <si>
    <t>OIL INDIA LTD</t>
  </si>
  <si>
    <t>INE347G01014</t>
  </si>
  <si>
    <t>Petronet LNG Ltd.</t>
  </si>
  <si>
    <t>INE134E01011</t>
  </si>
  <si>
    <t>INE140A01024</t>
  </si>
  <si>
    <t>INE160A01022</t>
  </si>
  <si>
    <t>Punjab National Bank Ltd</t>
  </si>
  <si>
    <t>INE020B01018</t>
  </si>
  <si>
    <t>Rural Electrification Corporation Ltd.</t>
  </si>
  <si>
    <t>INE114A01011</t>
  </si>
  <si>
    <t>Steel Authority of India Ltd</t>
  </si>
  <si>
    <t>INE721A01013</t>
  </si>
  <si>
    <t>SHRIRAM TRANSPORT FINANCE COMPANY Ltd.</t>
  </si>
  <si>
    <t>INE280A01028</t>
  </si>
  <si>
    <t>Titan Company Limited</t>
  </si>
  <si>
    <t>INE628A01036</t>
  </si>
  <si>
    <t>UPL LTD</t>
  </si>
  <si>
    <t>INE202B07IJ3</t>
  </si>
  <si>
    <t>9.05 Dewan Housing Finance Corp Ltd NCD (09 SEP 2019)</t>
  </si>
  <si>
    <t>INE535H07944</t>
  </si>
  <si>
    <t>7.9731 Fullerton India Credit Company Ltd  NCD  (22 MAR 2019)</t>
  </si>
  <si>
    <t>INE941D07166</t>
  </si>
  <si>
    <t>07.90 RPTL NCD (18 NOV 2026)</t>
  </si>
  <si>
    <t>INE769A01020</t>
  </si>
  <si>
    <t>Aarti Industries Limited</t>
  </si>
  <si>
    <t>INE340A01012</t>
  </si>
  <si>
    <t>BIRLA CORPORATION LIMITED</t>
  </si>
  <si>
    <t>INE055A01016</t>
  </si>
  <si>
    <t>Century Textiles and Industries Limited</t>
  </si>
  <si>
    <t>INE202B01012</t>
  </si>
  <si>
    <t>Dewan Housing Finance Corporation Limited</t>
  </si>
  <si>
    <t>INE233A01035</t>
  </si>
  <si>
    <t>Godrej Industries Limited</t>
  </si>
  <si>
    <t>INE578A01017</t>
  </si>
  <si>
    <t>HEIDELBERG CEMENT INDIA LIMITED</t>
  </si>
  <si>
    <t>INE008A01015</t>
  </si>
  <si>
    <t>IDBI Bank Ltd</t>
  </si>
  <si>
    <t>INE043D01016</t>
  </si>
  <si>
    <t>Infrastucture Development Finance Co Ltd</t>
  </si>
  <si>
    <t>INE663F01024</t>
  </si>
  <si>
    <t>Info Edge India Limited</t>
  </si>
  <si>
    <t>INE312H01016</t>
  </si>
  <si>
    <t>Inox Leisure Limited</t>
  </si>
  <si>
    <t>INE175A01038</t>
  </si>
  <si>
    <t>Jain Irrigation Systems Limited</t>
  </si>
  <si>
    <t>INE121E01018</t>
  </si>
  <si>
    <t>JSW Energy Limited</t>
  </si>
  <si>
    <t>INE531A01024</t>
  </si>
  <si>
    <t>Kansai Nerolac Paints Limited</t>
  </si>
  <si>
    <t>INE036A01016</t>
  </si>
  <si>
    <t>Reliance Infrastructure Ltd.</t>
  </si>
  <si>
    <t>INE429C01035</t>
  </si>
  <si>
    <t>Sintex Industries Limited</t>
  </si>
  <si>
    <t>INE387A01021</t>
  </si>
  <si>
    <t>Sundram Fasteners Limited</t>
  </si>
  <si>
    <t>INE424H01027</t>
  </si>
  <si>
    <t>Sun TV Network Limited</t>
  </si>
  <si>
    <t>INE151A01013</t>
  </si>
  <si>
    <t>Tata Communications Limited</t>
  </si>
  <si>
    <t>INE149A01025</t>
  </si>
  <si>
    <t>Tube Investments of India Limited</t>
  </si>
  <si>
    <t>INE421C01016</t>
  </si>
  <si>
    <t>TVS Srichakra Limited</t>
  </si>
  <si>
    <t>INE049B01025</t>
  </si>
  <si>
    <t>Wockhardt Limited</t>
  </si>
  <si>
    <t>7.00 IDBI BANK MARGIN FD (25 OCT 2017)</t>
  </si>
  <si>
    <t xml:space="preserve">7.15 IDBI BANK MARGIN FD (PREPAYMENT PENALTY - NA) (13 DEC 2017) </t>
  </si>
  <si>
    <t>6.90 IDBI BANK MARGIN FD (27 MAR 2018)</t>
  </si>
  <si>
    <t>7.00 IDBI BANK MARGIN FD (24 OCT 2017)</t>
  </si>
  <si>
    <t>7.00 IDBI BANK MARGIN FD (23 OCT 2017)</t>
  </si>
  <si>
    <t>7.25 IDBI BANK MARGIN FD (20 OCT 2017)</t>
  </si>
  <si>
    <t>7.25 IDBI BANK MARGIN FD (19 OCT 2017)</t>
  </si>
  <si>
    <t>7.25 IDBI BANK MARGIN FD (18 OCT 2017)</t>
  </si>
  <si>
    <t>7.25 IDBI BANK MARGIN FD (17 OCT 2017)</t>
  </si>
  <si>
    <t>7.25 IDBI BANK MARGIN FD (16 OCT 2017)</t>
  </si>
  <si>
    <t>7.25 IDBI BANK MARGIN FD (13 OCT 2017)</t>
  </si>
  <si>
    <t>INE860H07DB3</t>
  </si>
  <si>
    <t>ICRA AA+</t>
  </si>
  <si>
    <t>8.70 Aditya Birla Finance Ltd  NCD (22 JUL 2019)</t>
  </si>
  <si>
    <t>INE121A07NB4</t>
  </si>
  <si>
    <t>08.10 Cholamandalam Investment And Finance Co Ltd NCD (22 NOV 2019)</t>
  </si>
  <si>
    <t>INE514E08DD7</t>
  </si>
  <si>
    <t>09.70 EXIM BANK NCD (21 NOV 2018)</t>
  </si>
  <si>
    <t>INE514E08CZ2</t>
  </si>
  <si>
    <t>09.50 EXIM BANK NCD (09 OCT 2018)</t>
  </si>
  <si>
    <t>INE053F07850</t>
  </si>
  <si>
    <t>8.33 Indian Railways Finance Corporation Ltd NCD (26 MAR 2019)</t>
  </si>
  <si>
    <t>INE134E08HN4</t>
  </si>
  <si>
    <t>8.40 Power Finance Corporation Ltd NCD (29 JUN 2018)</t>
  </si>
  <si>
    <t>INE134E08DW4</t>
  </si>
  <si>
    <t>9.44 Power Finance Corporation Ltd NCD (PUT/CALL 23 SEP 2018) (23 SEP 2021)</t>
  </si>
  <si>
    <t>INE134E08HU9</t>
  </si>
  <si>
    <t>8.28 Power Finance Corporation Ltd NCD (04 SEP 2018)</t>
  </si>
  <si>
    <t>INE752E07IO1</t>
  </si>
  <si>
    <t>9.35 Power Grid Corp Of India Ltd NCD (29 AUG 2018)</t>
  </si>
  <si>
    <t>INE110L07021</t>
  </si>
  <si>
    <t>8.40 Reliance Jio Infocomm Limited NCD (03 AUG 2018)</t>
  </si>
  <si>
    <t>INE657I07027</t>
  </si>
  <si>
    <t>10.95 Reliance Gas Transportation Infrastructure Ltd NCD (06 JAN 2019)</t>
  </si>
  <si>
    <t>INE306N07IH1</t>
  </si>
  <si>
    <t>CARE AA+</t>
  </si>
  <si>
    <t>8.615 Tata Capital Financial Services Ltd NCD (29 JUL 2019)</t>
  </si>
  <si>
    <t>INE851M07135</t>
  </si>
  <si>
    <t>IND AAA</t>
  </si>
  <si>
    <t>8.47 Volkswagen Finance Private Ltd NCD (20 SEP 2019)</t>
  </si>
  <si>
    <t>INE238A16N02</t>
  </si>
  <si>
    <t>AXIS BANK CD (13 JUL 2017)</t>
  </si>
  <si>
    <t>INE523E14PX8</t>
  </si>
  <si>
    <t>Family Credit Limited CP (09 JUN 2017)</t>
  </si>
  <si>
    <t>INE001A14PR5</t>
  </si>
  <si>
    <t>HDFC Ltd CP (16 AUG 2017)</t>
  </si>
  <si>
    <t>INE148I14QN4</t>
  </si>
  <si>
    <t>Indiabulls Housing Finance Ltd CP (02 MAR 2018)</t>
  </si>
  <si>
    <t>INE522D14EM9</t>
  </si>
  <si>
    <t>Manappuram Finance Ltd CP (19 MAY 2017)</t>
  </si>
  <si>
    <t>INE404K14BX8</t>
  </si>
  <si>
    <t>Shapoorji Pallonji And Co Pvt Ltd CP (28 JUL 2017)</t>
  </si>
  <si>
    <t>INE909H14JG0</t>
  </si>
  <si>
    <t>Tata Motors Finance Ltd CP (29 JUN 2017)</t>
  </si>
  <si>
    <t>INE202B07HQ0</t>
  </si>
  <si>
    <t>9.10 Dewan Housing Finance Corp Ltd NCD (16 AUG 2019)</t>
  </si>
  <si>
    <t>INE001A07CR7</t>
  </si>
  <si>
    <t>10.10  HDFC Ltd  NCD  (13 SEP 2017)</t>
  </si>
  <si>
    <t>INE148I07DC9</t>
  </si>
  <si>
    <t>9.10 IndiaBulls Housing Finance Ltd  NCD (27 AUG 2018) (PUT 25.11.16)</t>
  </si>
  <si>
    <t>INE148I07CH0</t>
  </si>
  <si>
    <t>9.28 IndiaBulls Housing Finance Ltd  NCD (19 JUN 2017)</t>
  </si>
  <si>
    <t>INE148I07GP4</t>
  </si>
  <si>
    <t>8.10 Indiabulls Housing Finance Ltd NCD (15 MAR 2018)</t>
  </si>
  <si>
    <t>INE019A07365</t>
  </si>
  <si>
    <t>ICRA AA-</t>
  </si>
  <si>
    <t>10.20 JSW Steel Ltd NCD (05 Sep 2017)</t>
  </si>
  <si>
    <t>INE115A07ID2</t>
  </si>
  <si>
    <t>8.35 LIC Housing Finance Ltd NCD  (18 OCT 2019) (PUT 17 NOV 2017)</t>
  </si>
  <si>
    <t>INE115A07HR4</t>
  </si>
  <si>
    <t>8.60 LIC Housing Finance Ltd NCD  (29 JUL 2020) (PUT 23.02.18)</t>
  </si>
  <si>
    <t>INE261F08634</t>
  </si>
  <si>
    <t>7.65 NABARD NCD (PUT. CALL 26 SEP 2017) (27 MAY 2019)</t>
  </si>
  <si>
    <t>INE134E08EA8</t>
  </si>
  <si>
    <t>9.70 Power Finance Corporation Ltd NCD (15 DEC 2018)</t>
  </si>
  <si>
    <t>INE134E08HV7</t>
  </si>
  <si>
    <t>8.36 Power Finance Corporation Ltd NCD (04 SEP 2020)</t>
  </si>
  <si>
    <t>INE020B08823</t>
  </si>
  <si>
    <t>8.87 Rural Electrification Corporation Ltd NCD (08 MAR 2020)</t>
  </si>
  <si>
    <t>INE020B08948</t>
  </si>
  <si>
    <t>8.37 Rural Electrification Corporation Ltd NCD (14 AUG 2020)</t>
  </si>
  <si>
    <t>INE909H07CH7</t>
  </si>
  <si>
    <t>CRISIL AA</t>
  </si>
  <si>
    <t>9.10 Tata Motors Finance Ltd NCD (20 NOV 2017)</t>
  </si>
  <si>
    <t>IN2920150306</t>
  </si>
  <si>
    <t>08.39 RAJASTHAN SDL 15 MAR 2021</t>
  </si>
  <si>
    <t>INE115A07KP2</t>
  </si>
  <si>
    <t>0.00 LIC Housing Finance Ltd NCD (15 NOV 2017)</t>
  </si>
  <si>
    <t>***** End of Report *****</t>
  </si>
  <si>
    <t>Name of the instrument</t>
  </si>
  <si>
    <t>Industry Name</t>
  </si>
  <si>
    <t>Quantity</t>
  </si>
  <si>
    <t xml:space="preserve">Market Value
</t>
  </si>
  <si>
    <t>% to NAV</t>
  </si>
  <si>
    <t>Rs. In Lakhs</t>
  </si>
  <si>
    <t>Equity &amp; Equity related</t>
  </si>
  <si>
    <t>Listed</t>
  </si>
  <si>
    <t>Sub Total</t>
  </si>
  <si>
    <t>Unlisted</t>
  </si>
  <si>
    <t>Nil</t>
  </si>
  <si>
    <t xml:space="preserve">Sub Total </t>
  </si>
  <si>
    <t>Debt Instruments -</t>
  </si>
  <si>
    <t>a) Listed/awaiting listing on stock exchanges</t>
  </si>
  <si>
    <t>b) Privately Placed/Unlisted</t>
  </si>
  <si>
    <t>c)Securitized Debt Instruments</t>
  </si>
  <si>
    <t>Money Market Instruments</t>
  </si>
  <si>
    <t>CBLO</t>
  </si>
  <si>
    <t>Total</t>
  </si>
  <si>
    <t>Cash &amp; Cash Receivables :</t>
  </si>
  <si>
    <t>Net Assets :(Grand Total)</t>
  </si>
  <si>
    <t>Scheme : IDBI DIVERSIFIED EQUITY FUND</t>
  </si>
  <si>
    <t>Scheme : IDBI CORPORATE  DEBT OPPORTUNITIES FUND</t>
  </si>
  <si>
    <t>Scheme : IDBI DYNAMIC BOND FUND</t>
  </si>
  <si>
    <t>Money Market Instrument</t>
  </si>
  <si>
    <t>GSEC - GOVT SECURITIES</t>
  </si>
  <si>
    <t>TBL - Treasury Bills</t>
  </si>
  <si>
    <t>Scheme : IDBI Equity Advantage Fund</t>
  </si>
  <si>
    <t>Scheme : IDBI GILT FUND</t>
  </si>
  <si>
    <t xml:space="preserve">Equity &amp; Equity related - </t>
  </si>
  <si>
    <t>Debt Instruments</t>
  </si>
  <si>
    <t>a)Listed / awaiting listing on Stock Exchanges</t>
  </si>
  <si>
    <t>Scheme : IDBI GOLD FUND</t>
  </si>
  <si>
    <t>Units of IDBI Gold Exchange Traded Fund</t>
  </si>
  <si>
    <t>Scheme : IDBI Gold Exchange Traded Fund</t>
  </si>
  <si>
    <t>Physical Gold and Gold related instruments*</t>
  </si>
  <si>
    <t>*Comprises of 40 Kgs deposited in the Gold Monetisation Scheme of Bank of Nova Scotia</t>
  </si>
  <si>
    <t>Scheme : IDBI NIFTY INDEX FUND</t>
  </si>
  <si>
    <t>Scheme : IDBI LIQUID FUND</t>
  </si>
  <si>
    <t>CP</t>
  </si>
  <si>
    <t>Debt Instruments-</t>
  </si>
  <si>
    <t>CD</t>
  </si>
  <si>
    <t>Scheme : IDBI MIDCAP FUND</t>
  </si>
  <si>
    <t>Debt Instrument</t>
  </si>
  <si>
    <t>c)Securitized Debt instruments</t>
  </si>
  <si>
    <t>Scheme : IDBI MONTHLY INCOME PLAN</t>
  </si>
  <si>
    <t>Scheme : IDBI NIFTY JUNIOR INDEX FUND</t>
  </si>
  <si>
    <t>Scheme : IDBI Prudence Fund</t>
  </si>
  <si>
    <t>FD - Fixed Deposits*</t>
  </si>
  <si>
    <t xml:space="preserve">a) Listed </t>
  </si>
  <si>
    <t>Scheme : IDBI SHORT TERM BOND FUND</t>
  </si>
  <si>
    <t>Scheme : IDBI INDIA TOP 100 EQUITY FUND</t>
  </si>
  <si>
    <t>c) Securitized Debt Instruments</t>
  </si>
  <si>
    <t>Scheme : IDBI ULTRA SHORT TERM FUND</t>
  </si>
  <si>
    <t>a) Listed</t>
  </si>
  <si>
    <t>Sr. No.</t>
  </si>
  <si>
    <t>Scheme Name</t>
  </si>
  <si>
    <t>IDBI Diversified Equity Fund</t>
  </si>
  <si>
    <t>IDBI Corporate Debt Opportunities Fund</t>
  </si>
  <si>
    <t>IDBI Dynamic Bond Fund</t>
  </si>
  <si>
    <t>IDBI Equity Advantage Fund</t>
  </si>
  <si>
    <t>IDBI Gilt Fund</t>
  </si>
  <si>
    <t>IDBI Gold Fund</t>
  </si>
  <si>
    <t>IDBI Gold Exchange Traded Fund</t>
  </si>
  <si>
    <t>IDBI Nifty Index Fund</t>
  </si>
  <si>
    <t>IDBI Liquid Fund</t>
  </si>
  <si>
    <t>IDBI Midcap Fund</t>
  </si>
  <si>
    <t>IDBI Monthly Income Plan</t>
  </si>
  <si>
    <t>IDBI Nifty Junior Index Fund</t>
  </si>
  <si>
    <t>IDBI Prudence Fund</t>
  </si>
  <si>
    <t>IDBI Short Term Bond Fund</t>
  </si>
  <si>
    <t>IDBI India Top 100 Equity Fund</t>
  </si>
  <si>
    <t>IDBI Ultra Short Term Fund</t>
  </si>
  <si>
    <t>Mutual Fund investments are subject to market risks, read all scheme related documents carefully</t>
  </si>
  <si>
    <t xml:space="preserve">*Fixed Deposit placed for margin purpose for derivative exposure </t>
  </si>
  <si>
    <t>Portfolio Statement as on April 30, 2017</t>
  </si>
  <si>
    <t>CBLO - 02MAY2017</t>
  </si>
  <si>
    <t>GOVERMENT OF INDIA</t>
  </si>
  <si>
    <t>Axis Bank Ltd</t>
  </si>
  <si>
    <t>Sun Pharmaceuticals Industries Ltd.</t>
  </si>
  <si>
    <t>Bharti Airtel Ltd.</t>
  </si>
  <si>
    <t>NTPC Ltd.</t>
  </si>
  <si>
    <t>Bharat Petroleum Ltd.</t>
  </si>
  <si>
    <t>Dr Reddys Laboratories Ltd</t>
  </si>
  <si>
    <t>Wipro Ltd</t>
  </si>
  <si>
    <t>Hindalco Industries Ltd</t>
  </si>
  <si>
    <t>CIPLA Ltd.</t>
  </si>
  <si>
    <t>GAIL (India) Limited</t>
  </si>
  <si>
    <t>Adani Ports and Special Economic Zone Ltd.</t>
  </si>
  <si>
    <t>Bharti Infratel Ltd</t>
  </si>
  <si>
    <t>Ambuja Cements Ltd.</t>
  </si>
  <si>
    <t>Bank Of Baroda Ltd.</t>
  </si>
  <si>
    <t>Tata Power Company Ltd.</t>
  </si>
  <si>
    <t>ACC Ltd.</t>
  </si>
  <si>
    <t>INE238A01034</t>
  </si>
  <si>
    <t>INE044A01036</t>
  </si>
  <si>
    <t>INE397D01024</t>
  </si>
  <si>
    <t>INE733E01010</t>
  </si>
  <si>
    <t>INE029A01011</t>
  </si>
  <si>
    <t>INE089A01023</t>
  </si>
  <si>
    <t>INE075A01022</t>
  </si>
  <si>
    <t>INE038A01020</t>
  </si>
  <si>
    <t>INE059A01026</t>
  </si>
  <si>
    <t>INE129A01019</t>
  </si>
  <si>
    <t>INE742F01042</t>
  </si>
  <si>
    <t>INE121J01017</t>
  </si>
  <si>
    <t>INE079A01024</t>
  </si>
  <si>
    <t>INE028A01039</t>
  </si>
  <si>
    <t>INE245A01021</t>
  </si>
  <si>
    <t>INE012A01025</t>
  </si>
  <si>
    <t>TELECOM -  EQUIPMENT &amp; ACCESSORIES</t>
  </si>
  <si>
    <t>Piramal Enterprises Limited CP (12 JUN 2017)</t>
  </si>
  <si>
    <t>Aditya Birla Finance Ltd  CP (27 JUN 2017)</t>
  </si>
  <si>
    <t>Redington (India) Ltd CP (06 JUN 2017)</t>
  </si>
  <si>
    <t>The Ramco Cements Ltd CP (05 MAY 2017)</t>
  </si>
  <si>
    <t>Century Textiles and Industries Ltd CP (12 JUN 2017)</t>
  </si>
  <si>
    <t>CESC  Ltd. CP (16 JUN 2017)</t>
  </si>
  <si>
    <t>Aditya Birla Nuvo Ltd CP (28 JUN 2017)</t>
  </si>
  <si>
    <t>HUDCO Ltd CP (29 JUN 2017)</t>
  </si>
  <si>
    <t>The Ramco Cements Ltd CP (15 MAY 2017)</t>
  </si>
  <si>
    <t>NABARD CP (23 MAY 2017)</t>
  </si>
  <si>
    <t>IL And FS Securities Services Ltd CP (29 MAY 2017)</t>
  </si>
  <si>
    <t>Blue Star Ltd. CP (06 JUN 2017)</t>
  </si>
  <si>
    <t>Blue Star Ltd CP (20 JUN 2017)</t>
  </si>
  <si>
    <t>Cox And Kings Ltd CP (19 JUN 2017)</t>
  </si>
  <si>
    <t>Cox And Kings Ltd CP (23 JUN 2017)</t>
  </si>
  <si>
    <t>TGS Investment And Trade Pvt Ltd CP (26 JUL 2017)</t>
  </si>
  <si>
    <t>Birla TMT Holdings Pvt Ltd CP (27 JUL 2017)</t>
  </si>
  <si>
    <t>Turquoise Investments And Finance Pvt Ltd CP (27 JUL 2017)</t>
  </si>
  <si>
    <t>Indiabulls Housing Finance Ltd CP (02 MAY 2017)</t>
  </si>
  <si>
    <t>INE140A14OW4</t>
  </si>
  <si>
    <t>INE860H14YH2</t>
  </si>
  <si>
    <t>INE891D14OX4</t>
  </si>
  <si>
    <t>INE331A14EB4</t>
  </si>
  <si>
    <t>INE055A14ET1</t>
  </si>
  <si>
    <t>INE486A14BC0</t>
  </si>
  <si>
    <t>INE069A14IF2</t>
  </si>
  <si>
    <t>INE031A14259</t>
  </si>
  <si>
    <t>INE331A14EF5</t>
  </si>
  <si>
    <t>INE261F14BD4</t>
  </si>
  <si>
    <t>INE588J14705</t>
  </si>
  <si>
    <t>INE472A14HA1</t>
  </si>
  <si>
    <t>INE472A14HB9</t>
  </si>
  <si>
    <t>INE008I14HU4</t>
  </si>
  <si>
    <t>INE008I14HP4</t>
  </si>
  <si>
    <t>INE597H14GR6</t>
  </si>
  <si>
    <t>INE179J14FG4</t>
  </si>
  <si>
    <t>INE978J14FB0</t>
  </si>
  <si>
    <t>INE148I14ME2</t>
  </si>
  <si>
    <t>Services</t>
  </si>
  <si>
    <t>Oriental Bank of Commerce CD (02 JUN 2017)</t>
  </si>
  <si>
    <t>AXIS BANK CD (01 JUN 2017)</t>
  </si>
  <si>
    <t>RBL Bank Ltd CD (09 JUN 2017)</t>
  </si>
  <si>
    <t>AXIS BANK CD (14 JUN 2017)</t>
  </si>
  <si>
    <t>RBL Bank Ltd CD (16 JUN 2017)</t>
  </si>
  <si>
    <t>Karur Vysya Bank CD (02 JUN 2017)</t>
  </si>
  <si>
    <t>Oriental Bank of Commerce CD (01 JUN 2017)</t>
  </si>
  <si>
    <t>IndusInd Bank CD (26 MAY 2017)</t>
  </si>
  <si>
    <t>AXIS BANK CD (23 JUN 2017)</t>
  </si>
  <si>
    <t>HDFC Bank Ltd CD (05 JUN 2017)</t>
  </si>
  <si>
    <t>INE141A16XU2</t>
  </si>
  <si>
    <t>INE238A16M29</t>
  </si>
  <si>
    <t>INE976G16FJ8</t>
  </si>
  <si>
    <t>INE238A16L61</t>
  </si>
  <si>
    <t>INE976G16FK6</t>
  </si>
  <si>
    <t>INE036D16HC9</t>
  </si>
  <si>
    <t>INE141A16XR8</t>
  </si>
  <si>
    <t>INE095A16VZ3</t>
  </si>
  <si>
    <t>INE238A16M45</t>
  </si>
  <si>
    <t>INE040A16BC0</t>
  </si>
  <si>
    <t>Dalmia Bharat Limited</t>
  </si>
  <si>
    <t>Kirloskar Oil Engines Limited</t>
  </si>
  <si>
    <t>7.5% Vendanta Redeemable Preference Shares</t>
  </si>
  <si>
    <t>INE439L01019</t>
  </si>
  <si>
    <t>INE146L01010</t>
  </si>
  <si>
    <t>CESC LTD.</t>
  </si>
  <si>
    <t>INE486A01013</t>
  </si>
  <si>
    <t xml:space="preserve">9.20 ICICI BANK NCD (Call 17 MAR 2022)  (17 MAR 2117) </t>
  </si>
  <si>
    <t>7.95 LIC Housing Finance Ltd NCD (24 MAR 2022)</t>
  </si>
  <si>
    <t>7.42 Power Finance Corporation Ltd NCD (26 JUN 2020)</t>
  </si>
  <si>
    <t>INE090A08TW2</t>
  </si>
  <si>
    <t>INE115A07LM7</t>
  </si>
  <si>
    <t>INE134E08IY9</t>
  </si>
  <si>
    <t>6.80 NABARD NCD (PUT/CALL 05 MAR 2018) (03 MAR 2020)</t>
  </si>
  <si>
    <t>INE134E08EW2</t>
  </si>
  <si>
    <t>INE261F08758</t>
  </si>
  <si>
    <t>Cox And Kings Ltd CP (28 JUN 2017)</t>
  </si>
  <si>
    <t>Indiabulls Housing Finance Ltd CP (05 JUN 2017)</t>
  </si>
  <si>
    <t>Indian Railways Finance Corporation Ltd CP (25 SEP 2017)</t>
  </si>
  <si>
    <t>Reliance Jio Infocomm Limited CP (09 JUN 2017)</t>
  </si>
  <si>
    <t>Tata Capital Financial Services Ltd CP (29 DEC 2017)</t>
  </si>
  <si>
    <t>INE008I14HQ2</t>
  </si>
  <si>
    <t>INE148I14RE1</t>
  </si>
  <si>
    <t>INE053F14062</t>
  </si>
  <si>
    <t>INE110L14DA3</t>
  </si>
  <si>
    <t>INE306N14KM3</t>
  </si>
  <si>
    <t>HDFC Bank Ltd CD (20 SEP 2017)</t>
  </si>
  <si>
    <t>ICICI BANK CD (25 SEP 2017)</t>
  </si>
  <si>
    <t>IDFC Bank CD (04 DEC 2017)</t>
  </si>
  <si>
    <t>IDFC Bank CD (09 MAY 2017)</t>
  </si>
  <si>
    <t>IndusInd Bank CD (20 FEB 2018)</t>
  </si>
  <si>
    <t>INE040A16BI7</t>
  </si>
  <si>
    <t>INE090A166J3</t>
  </si>
  <si>
    <t>INE092T16660</t>
  </si>
  <si>
    <t>INE092T16967</t>
  </si>
  <si>
    <t>INE095A16VV2</t>
  </si>
  <si>
    <t>s</t>
  </si>
  <si>
    <t>Portfolio Statement as on April 30,2017</t>
  </si>
  <si>
    <t>Total outstanding exposure in Derivative Instruments as on April 30, 2017 : Rs. 3548.42 (Market Value in Lakhs)</t>
  </si>
  <si>
    <t>9.27 Power Finance Corporation Ltd. (21 Aug 2017)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</si>
</sst>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dd\ mmm\ yyyy"/>
    <numFmt numFmtId="165" formatCode="dd\ mmm\ yyyy\ h:mm\ AM/PM"/>
    <numFmt numFmtId="166" formatCode="#,##0.0000;\(#,##0.0000\)"/>
    <numFmt numFmtId="167" formatCode="#,##0.00;\(#,##0.00\)"/>
    <numFmt numFmtId="168" formatCode="0.000"/>
    <numFmt numFmtId="169" formatCode="0.0"/>
    <numFmt numFmtId="170" formatCode="0.0000"/>
    <numFmt numFmtId="171" formatCode="0.00000"/>
    <numFmt numFmtId="172" formatCode="0.000000"/>
  </numFmts>
  <fonts count="48">
    <font>
      <sz val="10"/>
      <name val="Arial"/>
      <family val="0"/>
    </font>
    <font>
      <b/>
      <sz val="10"/>
      <color indexed="63"/>
      <name val="Arial"/>
      <family val="2"/>
    </font>
    <font>
      <sz val="9"/>
      <color indexed="63"/>
      <name val="Arial"/>
      <family val="2"/>
    </font>
    <font>
      <b/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u val="single"/>
      <sz val="10"/>
      <color indexed="12"/>
      <name val="Arial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167" fontId="3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right" vertical="top" wrapText="1"/>
    </xf>
    <xf numFmtId="49" fontId="4" fillId="0" borderId="12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/>
    </xf>
    <xf numFmtId="167" fontId="4" fillId="0" borderId="0" xfId="0" applyNumberFormat="1" applyFont="1" applyAlignment="1">
      <alignment horizontal="right" vertical="top"/>
    </xf>
    <xf numFmtId="0" fontId="0" fillId="0" borderId="11" xfId="0" applyBorder="1" applyAlignment="1">
      <alignment/>
    </xf>
    <xf numFmtId="49" fontId="2" fillId="0" borderId="11" xfId="0" applyNumberFormat="1" applyFont="1" applyBorder="1" applyAlignment="1">
      <alignment horizontal="left" vertical="top" wrapText="1"/>
    </xf>
    <xf numFmtId="167" fontId="2" fillId="0" borderId="11" xfId="0" applyNumberFormat="1" applyFont="1" applyBorder="1" applyAlignment="1">
      <alignment horizontal="right" vertical="top"/>
    </xf>
    <xf numFmtId="167" fontId="3" fillId="0" borderId="11" xfId="0" applyNumberFormat="1" applyFont="1" applyBorder="1" applyAlignment="1">
      <alignment horizontal="right" vertical="top"/>
    </xf>
    <xf numFmtId="167" fontId="4" fillId="0" borderId="11" xfId="0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167" fontId="4" fillId="0" borderId="0" xfId="0" applyNumberFormat="1" applyFont="1" applyBorder="1" applyAlignment="1">
      <alignment horizontal="right" vertical="top"/>
    </xf>
    <xf numFmtId="167" fontId="3" fillId="0" borderId="0" xfId="0" applyNumberFormat="1" applyFont="1" applyBorder="1" applyAlignment="1">
      <alignment horizontal="right" vertical="top"/>
    </xf>
    <xf numFmtId="0" fontId="6" fillId="0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167" fontId="3" fillId="0" borderId="11" xfId="0" applyNumberFormat="1" applyFont="1" applyBorder="1" applyAlignment="1">
      <alignment horizontal="right" vertical="top"/>
    </xf>
    <xf numFmtId="167" fontId="3" fillId="0" borderId="12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left"/>
    </xf>
    <xf numFmtId="39" fontId="3" fillId="0" borderId="12" xfId="0" applyNumberFormat="1" applyFont="1" applyFill="1" applyBorder="1" applyAlignment="1">
      <alignment horizontal="right" vertical="top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167" fontId="2" fillId="0" borderId="11" xfId="0" applyNumberFormat="1" applyFont="1" applyBorder="1" applyAlignment="1">
      <alignment horizontal="right" vertical="top"/>
    </xf>
    <xf numFmtId="0" fontId="5" fillId="0" borderId="10" xfId="0" applyFont="1" applyFill="1" applyBorder="1" applyAlignment="1">
      <alignment wrapText="1"/>
    </xf>
    <xf numFmtId="39" fontId="3" fillId="0" borderId="11" xfId="0" applyNumberFormat="1" applyFont="1" applyFill="1" applyBorder="1" applyAlignment="1">
      <alignment horizontal="right" vertical="top"/>
    </xf>
    <xf numFmtId="167" fontId="3" fillId="0" borderId="12" xfId="0" applyNumberFormat="1" applyFont="1" applyBorder="1" applyAlignment="1">
      <alignment horizontal="right" vertical="top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167" fontId="8" fillId="0" borderId="11" xfId="0" applyNumberFormat="1" applyFont="1" applyFill="1" applyBorder="1" applyAlignment="1">
      <alignment horizontal="right" vertical="top" wrapText="1"/>
    </xf>
    <xf numFmtId="167" fontId="8" fillId="0" borderId="12" xfId="0" applyNumberFormat="1" applyFont="1" applyFill="1" applyBorder="1" applyAlignment="1">
      <alignment horizontal="right" vertical="top"/>
    </xf>
    <xf numFmtId="39" fontId="8" fillId="0" borderId="11" xfId="0" applyNumberFormat="1" applyFont="1" applyFill="1" applyBorder="1" applyAlignment="1">
      <alignment horizontal="right" vertical="top" wrapText="1"/>
    </xf>
    <xf numFmtId="39" fontId="8" fillId="0" borderId="12" xfId="0" applyNumberFormat="1" applyFont="1" applyFill="1" applyBorder="1" applyAlignment="1">
      <alignment horizontal="right" vertical="top"/>
    </xf>
    <xf numFmtId="0" fontId="0" fillId="0" borderId="10" xfId="0" applyBorder="1" applyAlignment="1">
      <alignment/>
    </xf>
    <xf numFmtId="0" fontId="6" fillId="0" borderId="13" xfId="0" applyFont="1" applyFill="1" applyBorder="1" applyAlignment="1">
      <alignment/>
    </xf>
    <xf numFmtId="167" fontId="3" fillId="0" borderId="11" xfId="0" applyNumberFormat="1" applyFont="1" applyFill="1" applyBorder="1" applyAlignment="1">
      <alignment horizontal="right" vertical="top"/>
    </xf>
    <xf numFmtId="0" fontId="0" fillId="0" borderId="12" xfId="0" applyBorder="1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167" fontId="2" fillId="0" borderId="12" xfId="0" applyNumberFormat="1" applyFont="1" applyBorder="1" applyAlignment="1">
      <alignment horizontal="right" vertical="top"/>
    </xf>
    <xf numFmtId="167" fontId="3" fillId="0" borderId="12" xfId="0" applyNumberFormat="1" applyFont="1" applyBorder="1" applyAlignment="1">
      <alignment horizontal="right" vertical="top"/>
    </xf>
    <xf numFmtId="0" fontId="0" fillId="0" borderId="14" xfId="0" applyBorder="1" applyAlignment="1">
      <alignment/>
    </xf>
    <xf numFmtId="167" fontId="4" fillId="0" borderId="14" xfId="0" applyNumberFormat="1" applyFont="1" applyBorder="1" applyAlignment="1">
      <alignment horizontal="right" vertical="top"/>
    </xf>
    <xf numFmtId="167" fontId="3" fillId="0" borderId="15" xfId="0" applyNumberFormat="1" applyFont="1" applyBorder="1" applyAlignment="1">
      <alignment horizontal="right" vertical="top"/>
    </xf>
    <xf numFmtId="0" fontId="6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167" fontId="2" fillId="0" borderId="0" xfId="0" applyNumberFormat="1" applyFont="1" applyBorder="1" applyAlignment="1">
      <alignment horizontal="right" vertical="top"/>
    </xf>
    <xf numFmtId="0" fontId="0" fillId="0" borderId="11" xfId="0" applyBorder="1" applyAlignment="1">
      <alignment wrapText="1"/>
    </xf>
    <xf numFmtId="167" fontId="1" fillId="0" borderId="11" xfId="0" applyNumberFormat="1" applyFont="1" applyFill="1" applyBorder="1" applyAlignment="1">
      <alignment horizontal="right" vertical="top"/>
    </xf>
    <xf numFmtId="167" fontId="1" fillId="0" borderId="12" xfId="0" applyNumberFormat="1" applyFont="1" applyFill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right" vertical="top"/>
    </xf>
    <xf numFmtId="167" fontId="8" fillId="0" borderId="11" xfId="0" applyNumberFormat="1" applyFont="1" applyFill="1" applyBorder="1" applyAlignment="1">
      <alignment horizontal="right" vertical="top"/>
    </xf>
    <xf numFmtId="167" fontId="8" fillId="0" borderId="12" xfId="0" applyNumberFormat="1" applyFont="1" applyFill="1" applyBorder="1" applyAlignment="1">
      <alignment horizontal="right" vertical="top" wrapText="1"/>
    </xf>
    <xf numFmtId="39" fontId="8" fillId="0" borderId="11" xfId="0" applyNumberFormat="1" applyFont="1" applyFill="1" applyBorder="1" applyAlignment="1">
      <alignment horizontal="right" vertical="top"/>
    </xf>
    <xf numFmtId="39" fontId="8" fillId="0" borderId="12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/>
    </xf>
    <xf numFmtId="49" fontId="4" fillId="0" borderId="10" xfId="0" applyNumberFormat="1" applyFont="1" applyBorder="1" applyAlignment="1">
      <alignment horizontal="left" vertical="top"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167" fontId="1" fillId="0" borderId="11" xfId="0" applyNumberFormat="1" applyFont="1" applyFill="1" applyBorder="1" applyAlignment="1">
      <alignment horizontal="right" vertical="top" wrapText="1"/>
    </xf>
    <xf numFmtId="167" fontId="0" fillId="0" borderId="0" xfId="0" applyNumberFormat="1" applyBorder="1" applyAlignment="1">
      <alignment/>
    </xf>
    <xf numFmtId="0" fontId="6" fillId="0" borderId="10" xfId="0" applyFont="1" applyBorder="1" applyAlignment="1">
      <alignment/>
    </xf>
    <xf numFmtId="39" fontId="3" fillId="0" borderId="11" xfId="0" applyNumberFormat="1" applyFont="1" applyBorder="1" applyAlignment="1">
      <alignment horizontal="right" vertical="top" wrapText="1"/>
    </xf>
    <xf numFmtId="167" fontId="3" fillId="0" borderId="11" xfId="0" applyNumberFormat="1" applyFont="1" applyBorder="1" applyAlignment="1">
      <alignment horizontal="right" vertical="top" wrapText="1"/>
    </xf>
    <xf numFmtId="39" fontId="3" fillId="0" borderId="11" xfId="0" applyNumberFormat="1" applyFont="1" applyBorder="1" applyAlignment="1">
      <alignment vertical="top" wrapText="1"/>
    </xf>
    <xf numFmtId="39" fontId="3" fillId="0" borderId="12" xfId="0" applyNumberFormat="1" applyFont="1" applyFill="1" applyBorder="1" applyAlignment="1">
      <alignment vertical="top"/>
    </xf>
    <xf numFmtId="167" fontId="4" fillId="0" borderId="11" xfId="0" applyNumberFormat="1" applyFont="1" applyBorder="1" applyAlignment="1">
      <alignment horizontal="righ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40" fillId="0" borderId="11" xfId="49" applyBorder="1" applyAlignment="1" applyProtection="1">
      <alignment/>
      <protection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49" fontId="2" fillId="0" borderId="11" xfId="0" applyNumberFormat="1" applyFont="1" applyBorder="1" applyAlignment="1">
      <alignment horizontal="left" vertical="top" wrapText="1"/>
    </xf>
    <xf numFmtId="167" fontId="2" fillId="0" borderId="11" xfId="0" applyNumberFormat="1" applyFont="1" applyBorder="1" applyAlignment="1">
      <alignment horizontal="right" vertical="top"/>
    </xf>
    <xf numFmtId="49" fontId="2" fillId="0" borderId="11" xfId="0" applyNumberFormat="1" applyFont="1" applyBorder="1" applyAlignment="1">
      <alignment horizontal="left" vertical="top"/>
    </xf>
    <xf numFmtId="0" fontId="0" fillId="0" borderId="11" xfId="0" applyBorder="1" applyAlignment="1">
      <alignment/>
    </xf>
    <xf numFmtId="49" fontId="2" fillId="0" borderId="11" xfId="0" applyNumberFormat="1" applyFont="1" applyBorder="1" applyAlignment="1">
      <alignment horizontal="left" vertical="top"/>
    </xf>
    <xf numFmtId="0" fontId="6" fillId="0" borderId="11" xfId="0" applyFont="1" applyFill="1" applyBorder="1" applyAlignment="1">
      <alignment/>
    </xf>
    <xf numFmtId="0" fontId="0" fillId="0" borderId="0" xfId="0" applyAlignment="1">
      <alignment/>
    </xf>
    <xf numFmtId="0" fontId="5" fillId="0" borderId="11" xfId="0" applyFont="1" applyFill="1" applyBorder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167" fontId="2" fillId="0" borderId="16" xfId="0" applyNumberFormat="1" applyFont="1" applyBorder="1" applyAlignment="1">
      <alignment horizontal="right" vertical="top"/>
    </xf>
    <xf numFmtId="167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167" fontId="3" fillId="0" borderId="16" xfId="0" applyNumberFormat="1" applyFont="1" applyBorder="1" applyAlignment="1">
      <alignment horizontal="right" vertical="top"/>
    </xf>
    <xf numFmtId="167" fontId="4" fillId="0" borderId="16" xfId="0" applyNumberFormat="1" applyFont="1" applyBorder="1" applyAlignment="1">
      <alignment horizontal="right" vertical="top"/>
    </xf>
    <xf numFmtId="2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167" fontId="10" fillId="0" borderId="11" xfId="0" applyNumberFormat="1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/>
    </xf>
    <xf numFmtId="167" fontId="2" fillId="0" borderId="17" xfId="0" applyNumberFormat="1" applyFont="1" applyBorder="1" applyAlignment="1">
      <alignment horizontal="right" vertical="top"/>
    </xf>
    <xf numFmtId="167" fontId="3" fillId="0" borderId="17" xfId="0" applyNumberFormat="1" applyFont="1" applyBorder="1" applyAlignment="1">
      <alignment horizontal="right" vertical="top"/>
    </xf>
    <xf numFmtId="167" fontId="3" fillId="0" borderId="18" xfId="0" applyNumberFormat="1" applyFont="1" applyBorder="1" applyAlignment="1">
      <alignment horizontal="right" vertical="top"/>
    </xf>
    <xf numFmtId="167" fontId="4" fillId="0" borderId="18" xfId="0" applyNumberFormat="1" applyFont="1" applyBorder="1" applyAlignment="1">
      <alignment horizontal="right" vertical="top"/>
    </xf>
    <xf numFmtId="0" fontId="0" fillId="0" borderId="19" xfId="0" applyBorder="1" applyAlignment="1">
      <alignment/>
    </xf>
    <xf numFmtId="49" fontId="2" fillId="0" borderId="0" xfId="0" applyNumberFormat="1" applyFont="1" applyAlignment="1">
      <alignment horizontal="left" vertical="top" wrapText="1"/>
    </xf>
    <xf numFmtId="167" fontId="2" fillId="0" borderId="0" xfId="0" applyNumberFormat="1" applyFont="1" applyAlignment="1">
      <alignment horizontal="right" vertical="top"/>
    </xf>
    <xf numFmtId="49" fontId="2" fillId="0" borderId="11" xfId="0" applyNumberFormat="1" applyFont="1" applyBorder="1" applyAlignment="1">
      <alignment horizontal="left" vertical="top" wrapText="1"/>
    </xf>
    <xf numFmtId="167" fontId="2" fillId="0" borderId="11" xfId="0" applyNumberFormat="1" applyFont="1" applyBorder="1" applyAlignment="1">
      <alignment horizontal="right" vertical="top"/>
    </xf>
    <xf numFmtId="49" fontId="2" fillId="0" borderId="11" xfId="0" applyNumberFormat="1" applyFont="1" applyBorder="1" applyAlignment="1">
      <alignment horizontal="left" vertical="top"/>
    </xf>
    <xf numFmtId="167" fontId="3" fillId="0" borderId="0" xfId="0" applyNumberFormat="1" applyFont="1" applyAlignment="1">
      <alignment horizontal="right" vertical="top"/>
    </xf>
    <xf numFmtId="167" fontId="3" fillId="0" borderId="11" xfId="0" applyNumberFormat="1" applyFont="1" applyBorder="1" applyAlignment="1">
      <alignment horizontal="right" vertical="top"/>
    </xf>
    <xf numFmtId="2" fontId="5" fillId="0" borderId="12" xfId="0" applyNumberFormat="1" applyFont="1" applyFill="1" applyBorder="1" applyAlignment="1">
      <alignment/>
    </xf>
    <xf numFmtId="167" fontId="2" fillId="0" borderId="11" xfId="0" applyNumberFormat="1" applyFont="1" applyBorder="1" applyAlignment="1">
      <alignment horizontal="right" vertical="top" wrapText="1"/>
    </xf>
    <xf numFmtId="167" fontId="2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wrapText="1"/>
    </xf>
    <xf numFmtId="167" fontId="9" fillId="0" borderId="12" xfId="0" applyNumberFormat="1" applyFont="1" applyBorder="1" applyAlignment="1">
      <alignment horizontal="right" vertical="top"/>
    </xf>
    <xf numFmtId="167" fontId="10" fillId="0" borderId="12" xfId="0" applyNumberFormat="1" applyFont="1" applyFill="1" applyBorder="1" applyAlignment="1">
      <alignment horizontal="right" vertical="top"/>
    </xf>
    <xf numFmtId="2" fontId="0" fillId="0" borderId="12" xfId="0" applyNumberFormat="1" applyBorder="1" applyAlignment="1">
      <alignment/>
    </xf>
    <xf numFmtId="39" fontId="9" fillId="0" borderId="12" xfId="0" applyNumberFormat="1" applyFont="1" applyFill="1" applyBorder="1" applyAlignment="1">
      <alignment horizontal="right" vertical="top"/>
    </xf>
    <xf numFmtId="49" fontId="2" fillId="0" borderId="10" xfId="0" applyNumberFormat="1" applyFont="1" applyBorder="1" applyAlignment="1">
      <alignment horizontal="left" vertical="top"/>
    </xf>
    <xf numFmtId="167" fontId="2" fillId="0" borderId="16" xfId="0" applyNumberFormat="1" applyFont="1" applyBorder="1" applyAlignment="1">
      <alignment horizontal="right" vertical="top"/>
    </xf>
    <xf numFmtId="49" fontId="2" fillId="0" borderId="17" xfId="0" applyNumberFormat="1" applyFont="1" applyBorder="1" applyAlignment="1">
      <alignment horizontal="left" vertical="top"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167" fontId="9" fillId="0" borderId="12" xfId="0" applyNumberFormat="1" applyFont="1" applyFill="1" applyBorder="1" applyAlignment="1">
      <alignment horizontal="right" vertical="top"/>
    </xf>
    <xf numFmtId="167" fontId="3" fillId="0" borderId="19" xfId="0" applyNumberFormat="1" applyFont="1" applyBorder="1" applyAlignment="1">
      <alignment horizontal="right" vertical="top"/>
    </xf>
    <xf numFmtId="167" fontId="2" fillId="0" borderId="0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167" fontId="3" fillId="0" borderId="0" xfId="0" applyNumberFormat="1" applyFont="1" applyFill="1" applyBorder="1" applyAlignment="1">
      <alignment horizontal="right" vertical="top"/>
    </xf>
    <xf numFmtId="49" fontId="2" fillId="0" borderId="20" xfId="0" applyNumberFormat="1" applyFont="1" applyBorder="1" applyAlignment="1">
      <alignment horizontal="left" vertical="top" wrapText="1"/>
    </xf>
    <xf numFmtId="167" fontId="4" fillId="0" borderId="20" xfId="0" applyNumberFormat="1" applyFont="1" applyBorder="1" applyAlignment="1">
      <alignment horizontal="right" vertical="top"/>
    </xf>
    <xf numFmtId="167" fontId="3" fillId="0" borderId="20" xfId="0" applyNumberFormat="1" applyFont="1" applyBorder="1" applyAlignment="1">
      <alignment horizontal="right" vertical="top"/>
    </xf>
    <xf numFmtId="167" fontId="4" fillId="0" borderId="21" xfId="0" applyNumberFormat="1" applyFont="1" applyBorder="1" applyAlignment="1">
      <alignment horizontal="right" vertical="top"/>
    </xf>
    <xf numFmtId="4" fontId="7" fillId="0" borderId="12" xfId="0" applyNumberFormat="1" applyFont="1" applyFill="1" applyBorder="1" applyAlignment="1">
      <alignment/>
    </xf>
    <xf numFmtId="4" fontId="0" fillId="0" borderId="12" xfId="0" applyNumberFormat="1" applyFont="1" applyBorder="1" applyAlignment="1">
      <alignment/>
    </xf>
    <xf numFmtId="167" fontId="3" fillId="0" borderId="22" xfId="0" applyNumberFormat="1" applyFont="1" applyBorder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2" fontId="0" fillId="0" borderId="11" xfId="0" applyNumberFormat="1" applyBorder="1" applyAlignment="1">
      <alignment/>
    </xf>
    <xf numFmtId="167" fontId="3" fillId="0" borderId="14" xfId="0" applyNumberFormat="1" applyFont="1" applyBorder="1" applyAlignment="1">
      <alignment horizontal="right" vertical="top"/>
    </xf>
    <xf numFmtId="49" fontId="2" fillId="0" borderId="23" xfId="0" applyNumberFormat="1" applyFont="1" applyBorder="1" applyAlignment="1">
      <alignment horizontal="left" vertical="top" wrapText="1"/>
    </xf>
    <xf numFmtId="167" fontId="2" fillId="0" borderId="16" xfId="0" applyNumberFormat="1" applyFont="1" applyBorder="1" applyAlignment="1">
      <alignment horizontal="right" vertical="top"/>
    </xf>
    <xf numFmtId="167" fontId="4" fillId="0" borderId="17" xfId="0" applyNumberFormat="1" applyFont="1" applyBorder="1" applyAlignment="1">
      <alignment horizontal="right" vertical="top"/>
    </xf>
    <xf numFmtId="2" fontId="6" fillId="0" borderId="17" xfId="0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0" fontId="6" fillId="0" borderId="18" xfId="0" applyFont="1" applyBorder="1" applyAlignment="1">
      <alignment/>
    </xf>
    <xf numFmtId="167" fontId="9" fillId="0" borderId="18" xfId="0" applyNumberFormat="1" applyFont="1" applyBorder="1" applyAlignment="1">
      <alignment horizontal="right" vertical="top"/>
    </xf>
    <xf numFmtId="2" fontId="6" fillId="0" borderId="19" xfId="0" applyNumberFormat="1" applyFont="1" applyBorder="1" applyAlignment="1">
      <alignment/>
    </xf>
    <xf numFmtId="2" fontId="0" fillId="0" borderId="12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left" vertical="top" wrapText="1"/>
    </xf>
    <xf numFmtId="167" fontId="9" fillId="0" borderId="16" xfId="0" applyNumberFormat="1" applyFont="1" applyBorder="1" applyAlignment="1">
      <alignment horizontal="right" vertical="top"/>
    </xf>
    <xf numFmtId="49" fontId="2" fillId="0" borderId="23" xfId="0" applyNumberFormat="1" applyFont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left" vertical="top" wrapText="1"/>
    </xf>
    <xf numFmtId="167" fontId="2" fillId="0" borderId="11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left" vertical="top"/>
    </xf>
    <xf numFmtId="49" fontId="1" fillId="0" borderId="24" xfId="0" applyNumberFormat="1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26" xfId="0" applyNumberFormat="1" applyFont="1" applyBorder="1" applyAlignment="1">
      <alignment horizontal="center" vertical="top" wrapText="1"/>
    </xf>
    <xf numFmtId="49" fontId="1" fillId="0" borderId="27" xfId="0" applyNumberFormat="1" applyFont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29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7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8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2" max="2" width="34.28125" style="0" bestFit="1" customWidth="1"/>
  </cols>
  <sheetData>
    <row r="2" spans="1:2" ht="12.75">
      <c r="A2" s="82" t="s">
        <v>676</v>
      </c>
      <c r="B2" s="82" t="s">
        <v>677</v>
      </c>
    </row>
    <row r="3" spans="1:2" ht="12.75">
      <c r="A3" s="12">
        <v>1</v>
      </c>
      <c r="B3" s="83" t="s">
        <v>678</v>
      </c>
    </row>
    <row r="4" spans="1:2" ht="12.75">
      <c r="A4" s="12">
        <v>2</v>
      </c>
      <c r="B4" s="83" t="s">
        <v>679</v>
      </c>
    </row>
    <row r="5" spans="1:2" ht="12.75">
      <c r="A5" s="12">
        <v>3</v>
      </c>
      <c r="B5" s="83" t="s">
        <v>680</v>
      </c>
    </row>
    <row r="6" spans="1:2" ht="12.75">
      <c r="A6" s="12">
        <v>4</v>
      </c>
      <c r="B6" s="83" t="s">
        <v>681</v>
      </c>
    </row>
    <row r="7" spans="1:2" ht="12.75">
      <c r="A7" s="12">
        <v>7</v>
      </c>
      <c r="B7" s="83" t="s">
        <v>682</v>
      </c>
    </row>
    <row r="8" spans="1:2" ht="12.75">
      <c r="A8" s="12">
        <v>8</v>
      </c>
      <c r="B8" s="83" t="s">
        <v>683</v>
      </c>
    </row>
    <row r="9" spans="1:2" ht="12.75">
      <c r="A9" s="12">
        <v>9</v>
      </c>
      <c r="B9" s="83" t="s">
        <v>684</v>
      </c>
    </row>
    <row r="10" spans="1:2" ht="12.75">
      <c r="A10" s="12">
        <v>10</v>
      </c>
      <c r="B10" s="83" t="s">
        <v>685</v>
      </c>
    </row>
    <row r="11" spans="1:2" ht="12.75">
      <c r="A11" s="12">
        <v>11</v>
      </c>
      <c r="B11" s="83" t="s">
        <v>686</v>
      </c>
    </row>
    <row r="12" spans="1:2" ht="12.75">
      <c r="A12" s="12">
        <v>12</v>
      </c>
      <c r="B12" s="83" t="s">
        <v>687</v>
      </c>
    </row>
    <row r="13" spans="1:2" ht="12.75">
      <c r="A13" s="12">
        <v>13</v>
      </c>
      <c r="B13" s="83" t="s">
        <v>688</v>
      </c>
    </row>
    <row r="14" spans="1:2" ht="12.75">
      <c r="A14" s="12">
        <v>14</v>
      </c>
      <c r="B14" s="83" t="s">
        <v>689</v>
      </c>
    </row>
    <row r="15" spans="1:2" ht="12.75">
      <c r="A15" s="12">
        <v>15</v>
      </c>
      <c r="B15" s="83" t="s">
        <v>690</v>
      </c>
    </row>
    <row r="16" spans="1:2" ht="12.75">
      <c r="A16" s="12">
        <v>16</v>
      </c>
      <c r="B16" s="83" t="s">
        <v>691</v>
      </c>
    </row>
    <row r="17" spans="1:2" ht="12.75">
      <c r="A17" s="12">
        <v>17</v>
      </c>
      <c r="B17" s="83" t="s">
        <v>692</v>
      </c>
    </row>
    <row r="18" spans="1:2" ht="12.75">
      <c r="A18" s="12">
        <v>18</v>
      </c>
      <c r="B18" s="83" t="s">
        <v>693</v>
      </c>
    </row>
  </sheetData>
  <sheetProtection/>
  <hyperlinks>
    <hyperlink ref="B3" location="'IDBI DIVERSIFIED EQUITY FUND'!A1" display="IDBI Diversified Equity Fund"/>
    <hyperlink ref="B4" location="'IDBI CORP. DEBT OPP. FUND'!A1" display="IDBI Corporate Debt Opportunities Fund"/>
    <hyperlink ref="B5" location="'IDBI DYNAMIC BOND FUND'!A1" display="IDBI Dynamic Bond Fund"/>
    <hyperlink ref="B6" location="'IDBI Equity Advantage Fund'!A1" display="IDBI Equity Advantage Fund"/>
    <hyperlink ref="B7" location="'IDBI GILT FUND'!A1" display="IDBI Gilt Fund"/>
    <hyperlink ref="B8" location="'IDBI GOLD FUND'!A1" display="IDBI Gold Fund"/>
    <hyperlink ref="B9" location="'IDBI Gold Exchange Traded Fund'!A1" display="IDBI Gold Exchange Traded Fund"/>
    <hyperlink ref="B10" location="'IDBI NIFTY INDEX FUND'!A1" display="IDBI Nifty Index Fund"/>
    <hyperlink ref="B11" location="'IDBI LIQUID FUND'!A1" display="IDBI Liquid Fund"/>
    <hyperlink ref="B13" location="'IDBI MONTHLY INCOME PLAN'!A1" display="IDBI Monthly Income Plan"/>
    <hyperlink ref="B14" location="'IDBI NIFTY JUNIOR INDEX FUND'!A1" display="IDBI Nifty Junior Index Fund"/>
    <hyperlink ref="B15" location="'IDBI Prudence Fund'!A1" display="IDBI Prudence Fund"/>
    <hyperlink ref="B16" location="'IDBI SHORT TERM BOND FUND'!A1" display="IDBI Short Term Bond Fund"/>
    <hyperlink ref="B17" location="'IDBI INDIA TOP 100 EQUITY FUND'!A1" display="IDBI India Top 100 Equity Fund"/>
    <hyperlink ref="B18" location="'IDBI ULTRA SHORT TERM FUND'!A1" display="IDBI Ultra Short Term Fund"/>
    <hyperlink ref="B12" location="'IDBI MIDCAP FUND'!A1" display="IDBI Midcap Fund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G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28125" style="0" customWidth="1"/>
    <col min="2" max="2" width="16.28125" style="0" customWidth="1"/>
    <col min="3" max="3" width="17.00390625" style="0" bestFit="1" customWidth="1"/>
    <col min="4" max="4" width="13.00390625" style="0" customWidth="1"/>
    <col min="5" max="5" width="13.8515625" style="0" bestFit="1" customWidth="1"/>
    <col min="6" max="6" width="16.421875" style="0" bestFit="1" customWidth="1"/>
    <col min="7" max="7" width="7.8515625" style="0" bestFit="1" customWidth="1"/>
  </cols>
  <sheetData>
    <row r="1" ht="13.5" thickBot="1"/>
    <row r="2" spans="1:7" ht="12.75">
      <c r="A2" s="166" t="s">
        <v>2</v>
      </c>
      <c r="B2" s="167"/>
      <c r="C2" s="167"/>
      <c r="D2" s="167"/>
      <c r="E2" s="167"/>
      <c r="F2" s="167"/>
      <c r="G2" s="168"/>
    </row>
    <row r="3" spans="1:7" ht="12.75">
      <c r="A3" s="175" t="s">
        <v>696</v>
      </c>
      <c r="B3" s="176"/>
      <c r="C3" s="176"/>
      <c r="D3" s="176"/>
      <c r="E3" s="176"/>
      <c r="F3" s="176"/>
      <c r="G3" s="177"/>
    </row>
    <row r="4" spans="1:7" ht="12.75">
      <c r="A4" s="172" t="s">
        <v>659</v>
      </c>
      <c r="B4" s="173"/>
      <c r="C4" s="173"/>
      <c r="D4" s="173"/>
      <c r="E4" s="173"/>
      <c r="F4" s="173"/>
      <c r="G4" s="174"/>
    </row>
    <row r="5" spans="1:7" ht="12.75">
      <c r="A5" s="40"/>
      <c r="B5" s="12"/>
      <c r="C5" s="12"/>
      <c r="D5" s="12"/>
      <c r="E5" s="12"/>
      <c r="F5" s="14"/>
      <c r="G5" s="43"/>
    </row>
    <row r="6" spans="1:7" ht="24">
      <c r="A6" s="3" t="s">
        <v>621</v>
      </c>
      <c r="B6" s="4" t="s">
        <v>0</v>
      </c>
      <c r="C6" s="4" t="s">
        <v>622</v>
      </c>
      <c r="D6" s="4" t="s">
        <v>1</v>
      </c>
      <c r="E6" s="5" t="s">
        <v>623</v>
      </c>
      <c r="F6" s="5" t="s">
        <v>624</v>
      </c>
      <c r="G6" s="6" t="s">
        <v>625</v>
      </c>
    </row>
    <row r="7" spans="1:7" ht="12.75">
      <c r="A7" s="7"/>
      <c r="B7" s="8"/>
      <c r="C7" s="9"/>
      <c r="D7" s="8"/>
      <c r="E7" s="8"/>
      <c r="F7" s="5" t="s">
        <v>626</v>
      </c>
      <c r="G7" s="10"/>
    </row>
    <row r="8" spans="1:7" ht="12.75">
      <c r="A8" s="20" t="s">
        <v>661</v>
      </c>
      <c r="B8" s="8"/>
      <c r="C8" s="9"/>
      <c r="D8" s="8"/>
      <c r="E8" s="8"/>
      <c r="F8" s="5"/>
      <c r="G8" s="10"/>
    </row>
    <row r="9" spans="1:7" ht="12.75">
      <c r="A9" s="65" t="s">
        <v>634</v>
      </c>
      <c r="B9" s="8"/>
      <c r="C9" s="9"/>
      <c r="D9" s="8"/>
      <c r="E9" s="8"/>
      <c r="F9" s="5"/>
      <c r="G9" s="10"/>
    </row>
    <row r="10" spans="1:7" ht="12.75">
      <c r="A10" s="44" t="s">
        <v>320</v>
      </c>
      <c r="B10" s="13" t="s">
        <v>319</v>
      </c>
      <c r="C10" s="13" t="s">
        <v>51</v>
      </c>
      <c r="D10" s="13" t="s">
        <v>146</v>
      </c>
      <c r="E10" s="14">
        <v>250</v>
      </c>
      <c r="F10" s="112">
        <v>2501.995</v>
      </c>
      <c r="G10" s="118">
        <v>0.72563618</v>
      </c>
    </row>
    <row r="11" spans="1:7" ht="12.75">
      <c r="A11" s="20" t="s">
        <v>629</v>
      </c>
      <c r="B11" s="12"/>
      <c r="C11" s="12"/>
      <c r="D11" s="12"/>
      <c r="E11" s="15">
        <v>250</v>
      </c>
      <c r="F11" s="11">
        <v>2501.995</v>
      </c>
      <c r="G11" s="118">
        <v>0.72563618</v>
      </c>
    </row>
    <row r="12" spans="1:7" ht="12.75">
      <c r="A12" s="7"/>
      <c r="B12" s="8"/>
      <c r="C12" s="9"/>
      <c r="D12" s="8"/>
      <c r="E12" s="8"/>
      <c r="F12" s="5"/>
      <c r="G12" s="10"/>
    </row>
    <row r="13" spans="1:7" ht="12.75">
      <c r="A13" s="20" t="s">
        <v>637</v>
      </c>
      <c r="B13" s="12"/>
      <c r="C13" s="12"/>
      <c r="D13" s="12"/>
      <c r="E13" s="12"/>
      <c r="F13" s="12"/>
      <c r="G13" s="43"/>
    </row>
    <row r="14" spans="1:7" ht="12.75">
      <c r="A14" s="64" t="s">
        <v>660</v>
      </c>
      <c r="B14" s="12"/>
      <c r="C14" s="12"/>
      <c r="D14" s="12"/>
      <c r="E14" s="12"/>
      <c r="F14" s="14"/>
      <c r="G14" s="43"/>
    </row>
    <row r="15" spans="1:7" s="121" customFormat="1" ht="12.75">
      <c r="A15" s="13" t="s">
        <v>732</v>
      </c>
      <c r="B15" s="13" t="s">
        <v>751</v>
      </c>
      <c r="C15" s="13" t="s">
        <v>21</v>
      </c>
      <c r="D15" s="13" t="s">
        <v>270</v>
      </c>
      <c r="E15" s="119">
        <v>20000000</v>
      </c>
      <c r="F15" s="119">
        <v>19853.8</v>
      </c>
      <c r="G15" s="120">
        <v>5.75805933</v>
      </c>
    </row>
    <row r="16" spans="1:7" ht="12.75">
      <c r="A16" s="13" t="s">
        <v>733</v>
      </c>
      <c r="B16" s="13" t="s">
        <v>752</v>
      </c>
      <c r="C16" s="13" t="s">
        <v>51</v>
      </c>
      <c r="D16" s="13" t="s">
        <v>270</v>
      </c>
      <c r="E16" s="14">
        <v>15000000</v>
      </c>
      <c r="F16" s="14">
        <v>14846.715</v>
      </c>
      <c r="G16" s="45">
        <v>4.30588934</v>
      </c>
    </row>
    <row r="17" spans="1:7" ht="12.75">
      <c r="A17" s="13" t="s">
        <v>734</v>
      </c>
      <c r="B17" s="13" t="s">
        <v>753</v>
      </c>
      <c r="C17" s="13" t="s">
        <v>16</v>
      </c>
      <c r="D17" s="13" t="s">
        <v>270</v>
      </c>
      <c r="E17" s="14">
        <v>14000000</v>
      </c>
      <c r="F17" s="14">
        <v>13914.166</v>
      </c>
      <c r="G17" s="45">
        <v>4.03542865</v>
      </c>
    </row>
    <row r="18" spans="1:7" ht="12.75">
      <c r="A18" s="13" t="s">
        <v>735</v>
      </c>
      <c r="B18" s="13" t="s">
        <v>754</v>
      </c>
      <c r="C18" s="13" t="s">
        <v>113</v>
      </c>
      <c r="D18" s="13" t="s">
        <v>270</v>
      </c>
      <c r="E18" s="14">
        <v>12500000</v>
      </c>
      <c r="F18" s="14">
        <v>12491.4875</v>
      </c>
      <c r="G18" s="45">
        <v>3.62281911</v>
      </c>
    </row>
    <row r="19" spans="1:7" ht="12.75">
      <c r="A19" s="13" t="s">
        <v>287</v>
      </c>
      <c r="B19" s="13" t="s">
        <v>286</v>
      </c>
      <c r="C19" s="13" t="s">
        <v>129</v>
      </c>
      <c r="D19" s="13" t="s">
        <v>267</v>
      </c>
      <c r="E19" s="14">
        <v>10000000</v>
      </c>
      <c r="F19" s="14">
        <v>9970.64</v>
      </c>
      <c r="G19" s="45">
        <v>2.89171527</v>
      </c>
    </row>
    <row r="20" spans="1:7" ht="12.75">
      <c r="A20" s="13" t="s">
        <v>314</v>
      </c>
      <c r="B20" s="13" t="s">
        <v>313</v>
      </c>
      <c r="C20" s="90" t="s">
        <v>230</v>
      </c>
      <c r="D20" s="13" t="s">
        <v>270</v>
      </c>
      <c r="E20" s="14">
        <v>10000000</v>
      </c>
      <c r="F20" s="14">
        <v>9942.74</v>
      </c>
      <c r="G20" s="45">
        <v>2.88362363</v>
      </c>
    </row>
    <row r="21" spans="1:7" ht="12.75">
      <c r="A21" s="13" t="s">
        <v>736</v>
      </c>
      <c r="B21" s="13" t="s">
        <v>755</v>
      </c>
      <c r="C21" s="13" t="s">
        <v>113</v>
      </c>
      <c r="D21" s="13" t="s">
        <v>262</v>
      </c>
      <c r="E21" s="14">
        <v>10000000</v>
      </c>
      <c r="F21" s="14">
        <v>9928.25</v>
      </c>
      <c r="G21" s="45">
        <v>2.87942119</v>
      </c>
    </row>
    <row r="22" spans="1:7" ht="12.75">
      <c r="A22" s="13" t="s">
        <v>737</v>
      </c>
      <c r="B22" s="13" t="s">
        <v>756</v>
      </c>
      <c r="C22" s="13" t="s">
        <v>129</v>
      </c>
      <c r="D22" s="13" t="s">
        <v>267</v>
      </c>
      <c r="E22" s="14">
        <v>10000000</v>
      </c>
      <c r="F22" s="14">
        <v>9922.65</v>
      </c>
      <c r="G22" s="45">
        <v>2.87779707</v>
      </c>
    </row>
    <row r="23" spans="1:7" ht="12.75">
      <c r="A23" s="13" t="s">
        <v>304</v>
      </c>
      <c r="B23" s="13" t="s">
        <v>303</v>
      </c>
      <c r="C23" s="13" t="s">
        <v>51</v>
      </c>
      <c r="D23" s="13" t="s">
        <v>262</v>
      </c>
      <c r="E23" s="14">
        <v>10000000</v>
      </c>
      <c r="F23" s="14">
        <v>9922.64</v>
      </c>
      <c r="G23" s="45">
        <v>2.87779416</v>
      </c>
    </row>
    <row r="24" spans="1:7" ht="12.75">
      <c r="A24" s="13" t="s">
        <v>738</v>
      </c>
      <c r="B24" s="13" t="s">
        <v>757</v>
      </c>
      <c r="C24" s="13" t="s">
        <v>770</v>
      </c>
      <c r="D24" s="13" t="s">
        <v>270</v>
      </c>
      <c r="E24" s="14">
        <v>10000000</v>
      </c>
      <c r="F24" s="14">
        <v>9901.62</v>
      </c>
      <c r="G24" s="45">
        <v>2.87169788</v>
      </c>
    </row>
    <row r="25" spans="1:7" ht="12.75">
      <c r="A25" s="13" t="s">
        <v>739</v>
      </c>
      <c r="B25" s="13" t="s">
        <v>758</v>
      </c>
      <c r="C25" s="13" t="s">
        <v>51</v>
      </c>
      <c r="D25" s="13" t="s">
        <v>299</v>
      </c>
      <c r="E25" s="14">
        <v>10000000</v>
      </c>
      <c r="F25" s="14">
        <v>9899.7</v>
      </c>
      <c r="G25" s="45">
        <v>2.87114104</v>
      </c>
    </row>
    <row r="26" spans="1:7" ht="12.75">
      <c r="A26" s="13" t="s">
        <v>293</v>
      </c>
      <c r="B26" s="13" t="s">
        <v>292</v>
      </c>
      <c r="C26" s="13" t="s">
        <v>113</v>
      </c>
      <c r="D26" s="13" t="s">
        <v>262</v>
      </c>
      <c r="E26" s="14">
        <v>9500000</v>
      </c>
      <c r="F26" s="14">
        <v>9465.496</v>
      </c>
      <c r="G26" s="45">
        <v>2.74521187</v>
      </c>
    </row>
    <row r="27" spans="1:7" ht="12.75">
      <c r="A27" s="13" t="s">
        <v>295</v>
      </c>
      <c r="B27" s="13" t="s">
        <v>294</v>
      </c>
      <c r="C27" s="13" t="s">
        <v>51</v>
      </c>
      <c r="D27" s="13" t="s">
        <v>262</v>
      </c>
      <c r="E27" s="14">
        <v>9500000</v>
      </c>
      <c r="F27" s="14">
        <v>9460.3185</v>
      </c>
      <c r="G27" s="45">
        <v>2.74371028</v>
      </c>
    </row>
    <row r="28" spans="1:7" ht="12.75">
      <c r="A28" s="13" t="s">
        <v>310</v>
      </c>
      <c r="B28" s="13" t="s">
        <v>309</v>
      </c>
      <c r="C28" s="13" t="s">
        <v>51</v>
      </c>
      <c r="D28" s="13" t="s">
        <v>270</v>
      </c>
      <c r="E28" s="14">
        <v>7500000</v>
      </c>
      <c r="F28" s="14">
        <v>7469.2425</v>
      </c>
      <c r="G28" s="45">
        <v>2.16625238</v>
      </c>
    </row>
    <row r="29" spans="1:7" ht="12.75">
      <c r="A29" s="13" t="s">
        <v>281</v>
      </c>
      <c r="B29" s="13" t="s">
        <v>280</v>
      </c>
      <c r="C29" s="13" t="s">
        <v>51</v>
      </c>
      <c r="D29" s="13" t="s">
        <v>262</v>
      </c>
      <c r="E29" s="14">
        <v>7500000</v>
      </c>
      <c r="F29" s="14">
        <v>7457.745</v>
      </c>
      <c r="G29" s="45">
        <v>2.16291784</v>
      </c>
    </row>
    <row r="30" spans="1:7" ht="12.75">
      <c r="A30" s="13" t="s">
        <v>316</v>
      </c>
      <c r="B30" s="13" t="s">
        <v>315</v>
      </c>
      <c r="C30" s="13" t="s">
        <v>51</v>
      </c>
      <c r="D30" s="13" t="s">
        <v>270</v>
      </c>
      <c r="E30" s="14">
        <v>5000000</v>
      </c>
      <c r="F30" s="14">
        <v>4999.03</v>
      </c>
      <c r="G30" s="45">
        <v>1.44983385</v>
      </c>
    </row>
    <row r="31" spans="1:7" ht="12.75">
      <c r="A31" s="13" t="s">
        <v>740</v>
      </c>
      <c r="B31" s="13" t="s">
        <v>759</v>
      </c>
      <c r="C31" s="13" t="s">
        <v>113</v>
      </c>
      <c r="D31" s="13" t="s">
        <v>270</v>
      </c>
      <c r="E31" s="14">
        <v>5000000</v>
      </c>
      <c r="F31" s="14">
        <v>4987.7</v>
      </c>
      <c r="G31" s="45">
        <v>1.44654789</v>
      </c>
    </row>
    <row r="32" spans="1:7" ht="12.75">
      <c r="A32" s="13" t="s">
        <v>741</v>
      </c>
      <c r="B32" s="13" t="s">
        <v>760</v>
      </c>
      <c r="C32" s="13" t="s">
        <v>51</v>
      </c>
      <c r="D32" s="13" t="s">
        <v>262</v>
      </c>
      <c r="E32" s="14">
        <v>5000000</v>
      </c>
      <c r="F32" s="14">
        <v>4981.635</v>
      </c>
      <c r="G32" s="45">
        <v>1.4447889</v>
      </c>
    </row>
    <row r="33" spans="1:7" ht="12.75">
      <c r="A33" s="13" t="s">
        <v>742</v>
      </c>
      <c r="B33" s="13" t="s">
        <v>761</v>
      </c>
      <c r="C33" s="13" t="s">
        <v>51</v>
      </c>
      <c r="D33" s="13" t="s">
        <v>267</v>
      </c>
      <c r="E33" s="14">
        <v>5000000</v>
      </c>
      <c r="F33" s="14">
        <v>4972.285</v>
      </c>
      <c r="G33" s="45">
        <v>1.44207718</v>
      </c>
    </row>
    <row r="34" spans="1:7" ht="12.75">
      <c r="A34" s="13" t="s">
        <v>300</v>
      </c>
      <c r="B34" s="13" t="s">
        <v>298</v>
      </c>
      <c r="C34" s="13" t="s">
        <v>51</v>
      </c>
      <c r="D34" s="13" t="s">
        <v>299</v>
      </c>
      <c r="E34" s="14">
        <v>4000000</v>
      </c>
      <c r="F34" s="14">
        <v>3982.78</v>
      </c>
      <c r="G34" s="45">
        <v>1.15509794</v>
      </c>
    </row>
    <row r="35" spans="1:7" ht="12.75">
      <c r="A35" s="13" t="s">
        <v>285</v>
      </c>
      <c r="B35" s="13" t="s">
        <v>284</v>
      </c>
      <c r="C35" s="13" t="s">
        <v>51</v>
      </c>
      <c r="D35" s="13" t="s">
        <v>262</v>
      </c>
      <c r="E35" s="14">
        <v>2500000</v>
      </c>
      <c r="F35" s="14">
        <v>2499.515</v>
      </c>
      <c r="G35" s="45">
        <v>0.72491693</v>
      </c>
    </row>
    <row r="36" spans="1:7" ht="12.75">
      <c r="A36" s="13" t="s">
        <v>312</v>
      </c>
      <c r="B36" s="13" t="s">
        <v>311</v>
      </c>
      <c r="C36" s="90" t="s">
        <v>159</v>
      </c>
      <c r="D36" s="13" t="s">
        <v>267</v>
      </c>
      <c r="E36" s="14">
        <v>2500000</v>
      </c>
      <c r="F36" s="14">
        <v>2495.77</v>
      </c>
      <c r="G36" s="45">
        <v>0.72383079</v>
      </c>
    </row>
    <row r="37" spans="1:7" ht="12.75">
      <c r="A37" s="13" t="s">
        <v>291</v>
      </c>
      <c r="B37" s="13" t="s">
        <v>290</v>
      </c>
      <c r="C37" s="13" t="s">
        <v>8</v>
      </c>
      <c r="D37" s="13" t="s">
        <v>267</v>
      </c>
      <c r="E37" s="14">
        <v>2500000</v>
      </c>
      <c r="F37" s="14">
        <v>2491.6025</v>
      </c>
      <c r="G37" s="45">
        <v>0.72262212</v>
      </c>
    </row>
    <row r="38" spans="1:7" ht="12.75">
      <c r="A38" s="13" t="s">
        <v>283</v>
      </c>
      <c r="B38" s="13" t="s">
        <v>282</v>
      </c>
      <c r="C38" s="13" t="s">
        <v>51</v>
      </c>
      <c r="D38" s="13" t="s">
        <v>262</v>
      </c>
      <c r="E38" s="14">
        <v>2500000</v>
      </c>
      <c r="F38" s="14">
        <v>2486.535</v>
      </c>
      <c r="G38" s="45">
        <v>0.72115243</v>
      </c>
    </row>
    <row r="39" spans="1:7" s="94" customFormat="1" ht="12.75">
      <c r="A39" s="90" t="s">
        <v>318</v>
      </c>
      <c r="B39" s="90" t="s">
        <v>317</v>
      </c>
      <c r="C39" s="90" t="s">
        <v>51</v>
      </c>
      <c r="D39" s="90" t="s">
        <v>262</v>
      </c>
      <c r="E39" s="14">
        <v>2500000</v>
      </c>
      <c r="F39" s="14">
        <v>2486.535</v>
      </c>
      <c r="G39" s="45">
        <v>0.72115243</v>
      </c>
    </row>
    <row r="40" spans="1:7" ht="12.75">
      <c r="A40" s="13" t="s">
        <v>297</v>
      </c>
      <c r="B40" s="13" t="s">
        <v>296</v>
      </c>
      <c r="C40" s="13" t="s">
        <v>51</v>
      </c>
      <c r="D40" s="13" t="s">
        <v>267</v>
      </c>
      <c r="E40" s="14">
        <v>2500000</v>
      </c>
      <c r="F40" s="14">
        <v>2485.83</v>
      </c>
      <c r="G40" s="45">
        <v>0.72094796</v>
      </c>
    </row>
    <row r="41" spans="1:7" ht="12.75">
      <c r="A41" s="13" t="s">
        <v>302</v>
      </c>
      <c r="B41" s="13" t="s">
        <v>301</v>
      </c>
      <c r="C41" s="13" t="s">
        <v>51</v>
      </c>
      <c r="D41" s="13" t="s">
        <v>262</v>
      </c>
      <c r="E41" s="14">
        <v>2500000</v>
      </c>
      <c r="F41" s="14">
        <v>2485.83</v>
      </c>
      <c r="G41" s="45">
        <v>0.72094796</v>
      </c>
    </row>
    <row r="42" spans="1:7" ht="12.75">
      <c r="A42" s="13" t="s">
        <v>308</v>
      </c>
      <c r="B42" s="13" t="s">
        <v>307</v>
      </c>
      <c r="C42" s="13" t="s">
        <v>51</v>
      </c>
      <c r="D42" s="13" t="s">
        <v>262</v>
      </c>
      <c r="E42" s="14">
        <v>2500000</v>
      </c>
      <c r="F42" s="14">
        <v>2485.455</v>
      </c>
      <c r="G42" s="45">
        <v>0.7208392</v>
      </c>
    </row>
    <row r="43" spans="1:7" ht="12.75">
      <c r="A43" s="13" t="s">
        <v>743</v>
      </c>
      <c r="B43" s="13" t="s">
        <v>762</v>
      </c>
      <c r="C43" s="90" t="s">
        <v>86</v>
      </c>
      <c r="D43" s="13" t="s">
        <v>267</v>
      </c>
      <c r="E43" s="14">
        <v>2500000</v>
      </c>
      <c r="F43" s="14">
        <v>2484.795</v>
      </c>
      <c r="G43" s="45">
        <v>0.72064779</v>
      </c>
    </row>
    <row r="44" spans="1:7" ht="12.75">
      <c r="A44" s="13" t="s">
        <v>289</v>
      </c>
      <c r="B44" s="13" t="s">
        <v>288</v>
      </c>
      <c r="C44" s="90" t="s">
        <v>8</v>
      </c>
      <c r="D44" s="13" t="s">
        <v>267</v>
      </c>
      <c r="E44" s="14">
        <v>2500000</v>
      </c>
      <c r="F44" s="14">
        <v>2478.9375</v>
      </c>
      <c r="G44" s="45">
        <v>0.71894898</v>
      </c>
    </row>
    <row r="45" spans="1:7" ht="12.75">
      <c r="A45" s="13" t="s">
        <v>744</v>
      </c>
      <c r="B45" s="13" t="s">
        <v>763</v>
      </c>
      <c r="C45" s="90" t="s">
        <v>86</v>
      </c>
      <c r="D45" s="13" t="s">
        <v>267</v>
      </c>
      <c r="E45" s="14">
        <v>2500000</v>
      </c>
      <c r="F45" s="14">
        <v>2478.7125003</v>
      </c>
      <c r="G45" s="45">
        <v>0.71888372</v>
      </c>
    </row>
    <row r="46" spans="1:7" ht="12.75">
      <c r="A46" s="13" t="s">
        <v>745</v>
      </c>
      <c r="B46" s="13" t="s">
        <v>764</v>
      </c>
      <c r="C46" s="90" t="s">
        <v>8</v>
      </c>
      <c r="D46" s="13" t="s">
        <v>267</v>
      </c>
      <c r="E46" s="14">
        <v>2500000</v>
      </c>
      <c r="F46" s="14">
        <v>2477.1025</v>
      </c>
      <c r="G46" s="45">
        <v>0.71841678</v>
      </c>
    </row>
    <row r="47" spans="1:7" ht="12.75">
      <c r="A47" s="13" t="s">
        <v>746</v>
      </c>
      <c r="B47" s="13" t="s">
        <v>765</v>
      </c>
      <c r="C47" s="90" t="s">
        <v>8</v>
      </c>
      <c r="D47" s="13" t="s">
        <v>267</v>
      </c>
      <c r="E47" s="14">
        <v>2500000</v>
      </c>
      <c r="F47" s="14">
        <v>2475.2325</v>
      </c>
      <c r="G47" s="45">
        <v>0.71787444</v>
      </c>
    </row>
    <row r="48" spans="1:7" ht="12.75">
      <c r="A48" s="13" t="s">
        <v>747</v>
      </c>
      <c r="B48" s="13" t="s">
        <v>766</v>
      </c>
      <c r="C48" s="13" t="s">
        <v>51</v>
      </c>
      <c r="D48" s="13" t="s">
        <v>270</v>
      </c>
      <c r="E48" s="14">
        <v>2500000</v>
      </c>
      <c r="F48" s="14">
        <v>2459.95</v>
      </c>
      <c r="G48" s="45">
        <v>0.71344216</v>
      </c>
    </row>
    <row r="49" spans="1:7" ht="12.75">
      <c r="A49" s="13" t="s">
        <v>748</v>
      </c>
      <c r="B49" s="13" t="s">
        <v>767</v>
      </c>
      <c r="C49" s="13" t="s">
        <v>51</v>
      </c>
      <c r="D49" s="13" t="s">
        <v>262</v>
      </c>
      <c r="E49" s="14">
        <v>2500000</v>
      </c>
      <c r="F49" s="14">
        <v>2459.5125</v>
      </c>
      <c r="G49" s="45">
        <v>0.71331528</v>
      </c>
    </row>
    <row r="50" spans="1:7" ht="12.75">
      <c r="A50" s="90" t="s">
        <v>749</v>
      </c>
      <c r="B50" s="90" t="s">
        <v>768</v>
      </c>
      <c r="C50" s="90" t="s">
        <v>51</v>
      </c>
      <c r="D50" s="13" t="s">
        <v>262</v>
      </c>
      <c r="E50" s="14">
        <v>2500000</v>
      </c>
      <c r="F50" s="14">
        <v>2459.5125</v>
      </c>
      <c r="G50" s="45">
        <v>0.71331528</v>
      </c>
    </row>
    <row r="51" spans="1:7" ht="12.75">
      <c r="A51" s="13" t="s">
        <v>750</v>
      </c>
      <c r="B51" s="13" t="s">
        <v>769</v>
      </c>
      <c r="C51" s="13" t="s">
        <v>51</v>
      </c>
      <c r="D51" s="13" t="s">
        <v>262</v>
      </c>
      <c r="E51" s="14">
        <v>1000000</v>
      </c>
      <c r="F51" s="14">
        <v>999.825</v>
      </c>
      <c r="G51" s="45">
        <v>0.28997228</v>
      </c>
    </row>
    <row r="52" spans="1:7" ht="12.75">
      <c r="A52" s="13" t="s">
        <v>306</v>
      </c>
      <c r="B52" s="13" t="s">
        <v>305</v>
      </c>
      <c r="C52" s="13" t="s">
        <v>51</v>
      </c>
      <c r="D52" s="13" t="s">
        <v>262</v>
      </c>
      <c r="E52" s="14">
        <v>500000</v>
      </c>
      <c r="F52" s="14">
        <v>498.9985</v>
      </c>
      <c r="G52" s="45">
        <v>0.14472106</v>
      </c>
    </row>
    <row r="53" spans="1:7" ht="12.75">
      <c r="A53" s="20" t="s">
        <v>629</v>
      </c>
      <c r="B53" s="13"/>
      <c r="C53" s="13"/>
      <c r="D53" s="13"/>
      <c r="E53" s="16">
        <f>SUM(E15:E52)</f>
        <v>231000000</v>
      </c>
      <c r="F53" s="16">
        <f>SUM(F15:F52)</f>
        <v>229560.29150030005</v>
      </c>
      <c r="G53" s="16">
        <f>SUM(G15:G52)</f>
        <v>66.57777238999996</v>
      </c>
    </row>
    <row r="54" spans="1:7" ht="12.75">
      <c r="A54" s="66" t="s">
        <v>662</v>
      </c>
      <c r="B54" s="12"/>
      <c r="C54" s="12"/>
      <c r="D54" s="12"/>
      <c r="E54" s="15"/>
      <c r="F54" s="16"/>
      <c r="G54" s="46"/>
    </row>
    <row r="55" spans="1:7" ht="12.75">
      <c r="A55" s="13" t="s">
        <v>771</v>
      </c>
      <c r="B55" s="13" t="s">
        <v>781</v>
      </c>
      <c r="C55" s="13" t="s">
        <v>46</v>
      </c>
      <c r="D55" s="13" t="s">
        <v>262</v>
      </c>
      <c r="E55" s="14">
        <v>19500000</v>
      </c>
      <c r="F55" s="14">
        <v>19396.26</v>
      </c>
      <c r="G55" s="14">
        <v>5.62536219</v>
      </c>
    </row>
    <row r="56" spans="1:7" ht="12.75">
      <c r="A56" s="13" t="s">
        <v>263</v>
      </c>
      <c r="B56" s="13" t="s">
        <v>261</v>
      </c>
      <c r="C56" s="13" t="s">
        <v>46</v>
      </c>
      <c r="D56" s="13" t="s">
        <v>262</v>
      </c>
      <c r="E56" s="14">
        <v>10000000</v>
      </c>
      <c r="F56" s="14">
        <v>9967.47</v>
      </c>
      <c r="G56" s="14">
        <v>2.8907959</v>
      </c>
    </row>
    <row r="57" spans="1:7" ht="12.75">
      <c r="A57" s="13" t="s">
        <v>772</v>
      </c>
      <c r="B57" s="13" t="s">
        <v>782</v>
      </c>
      <c r="C57" s="13" t="s">
        <v>46</v>
      </c>
      <c r="D57" s="13" t="s">
        <v>262</v>
      </c>
      <c r="E57" s="14">
        <v>10000000</v>
      </c>
      <c r="F57" s="14">
        <v>9948.58</v>
      </c>
      <c r="G57" s="14">
        <v>2.88531736</v>
      </c>
    </row>
    <row r="58" spans="1:7" ht="12.75">
      <c r="A58" s="13" t="s">
        <v>773</v>
      </c>
      <c r="B58" s="13" t="s">
        <v>783</v>
      </c>
      <c r="C58" s="13" t="s">
        <v>46</v>
      </c>
      <c r="D58" s="13" t="s">
        <v>270</v>
      </c>
      <c r="E58" s="14">
        <v>10000000</v>
      </c>
      <c r="F58" s="14">
        <v>9933.89</v>
      </c>
      <c r="G58" s="14">
        <v>2.88105692</v>
      </c>
    </row>
    <row r="59" spans="1:7" ht="12.75">
      <c r="A59" s="13" t="s">
        <v>774</v>
      </c>
      <c r="B59" s="13" t="s">
        <v>784</v>
      </c>
      <c r="C59" s="13" t="s">
        <v>46</v>
      </c>
      <c r="D59" s="13" t="s">
        <v>262</v>
      </c>
      <c r="E59" s="14">
        <v>10000000</v>
      </c>
      <c r="F59" s="14">
        <v>9927.49</v>
      </c>
      <c r="G59" s="14">
        <v>2.87920078</v>
      </c>
    </row>
    <row r="60" spans="1:7" ht="12.75">
      <c r="A60" s="13" t="s">
        <v>775</v>
      </c>
      <c r="B60" s="13" t="s">
        <v>785</v>
      </c>
      <c r="C60" s="13" t="s">
        <v>46</v>
      </c>
      <c r="D60" s="13" t="s">
        <v>270</v>
      </c>
      <c r="E60" s="14">
        <v>9500000</v>
      </c>
      <c r="F60" s="14">
        <v>9427.4675</v>
      </c>
      <c r="G60" s="14">
        <v>2.73418273</v>
      </c>
    </row>
    <row r="61" spans="1:7" ht="12.75">
      <c r="A61" s="13" t="s">
        <v>279</v>
      </c>
      <c r="B61" s="13" t="s">
        <v>278</v>
      </c>
      <c r="C61" s="13" t="s">
        <v>46</v>
      </c>
      <c r="D61" s="13" t="s">
        <v>267</v>
      </c>
      <c r="E61" s="14">
        <v>9000000</v>
      </c>
      <c r="F61" s="14">
        <v>8972.892</v>
      </c>
      <c r="G61" s="14">
        <v>2.60234537</v>
      </c>
    </row>
    <row r="62" spans="1:7" ht="12.75">
      <c r="A62" s="13" t="s">
        <v>277</v>
      </c>
      <c r="B62" s="13" t="s">
        <v>276</v>
      </c>
      <c r="C62" s="13" t="s">
        <v>46</v>
      </c>
      <c r="D62" s="13" t="s">
        <v>270</v>
      </c>
      <c r="E62" s="14">
        <v>8000000</v>
      </c>
      <c r="F62" s="14">
        <v>7947.768</v>
      </c>
      <c r="G62" s="14">
        <v>2.30503579</v>
      </c>
    </row>
    <row r="63" spans="1:7" ht="12.75">
      <c r="A63" s="13" t="s">
        <v>776</v>
      </c>
      <c r="B63" s="13" t="s">
        <v>786</v>
      </c>
      <c r="C63" s="13" t="s">
        <v>46</v>
      </c>
      <c r="D63" s="13" t="s">
        <v>262</v>
      </c>
      <c r="E63" s="14">
        <v>7500000</v>
      </c>
      <c r="F63" s="14">
        <v>7459.8375</v>
      </c>
      <c r="G63" s="14">
        <v>2.16352471</v>
      </c>
    </row>
    <row r="64" spans="1:7" ht="12.75">
      <c r="A64" s="13" t="s">
        <v>777</v>
      </c>
      <c r="B64" s="13" t="s">
        <v>787</v>
      </c>
      <c r="C64" s="13" t="s">
        <v>46</v>
      </c>
      <c r="D64" s="13" t="s">
        <v>262</v>
      </c>
      <c r="E64" s="14">
        <v>6000000</v>
      </c>
      <c r="F64" s="14">
        <v>5969.952</v>
      </c>
      <c r="G64" s="14">
        <v>1.7314236</v>
      </c>
    </row>
    <row r="65" spans="1:7" ht="12.75">
      <c r="A65" s="13" t="s">
        <v>778</v>
      </c>
      <c r="B65" s="13" t="s">
        <v>788</v>
      </c>
      <c r="C65" s="13" t="s">
        <v>46</v>
      </c>
      <c r="D65" s="13" t="s">
        <v>262</v>
      </c>
      <c r="E65" s="14">
        <v>5000000</v>
      </c>
      <c r="F65" s="14">
        <v>4979.315</v>
      </c>
      <c r="G65" s="14">
        <v>1.44411605</v>
      </c>
    </row>
    <row r="66" spans="1:7" ht="12.75">
      <c r="A66" s="13" t="s">
        <v>268</v>
      </c>
      <c r="B66" s="13" t="s">
        <v>266</v>
      </c>
      <c r="C66" s="13" t="s">
        <v>46</v>
      </c>
      <c r="D66" s="13" t="s">
        <v>267</v>
      </c>
      <c r="E66" s="14">
        <v>5000000</v>
      </c>
      <c r="F66" s="14">
        <v>4968.31</v>
      </c>
      <c r="G66" s="14">
        <v>1.44092434</v>
      </c>
    </row>
    <row r="67" spans="1:7" ht="12.75">
      <c r="A67" s="13" t="s">
        <v>779</v>
      </c>
      <c r="B67" s="13" t="s">
        <v>789</v>
      </c>
      <c r="C67" s="13" t="s">
        <v>46</v>
      </c>
      <c r="D67" s="13" t="s">
        <v>262</v>
      </c>
      <c r="E67" s="14">
        <v>5000000</v>
      </c>
      <c r="F67" s="14">
        <v>4955.745</v>
      </c>
      <c r="G67" s="14">
        <v>1.4372802</v>
      </c>
    </row>
    <row r="68" spans="1:7" ht="12.75">
      <c r="A68" s="13" t="s">
        <v>275</v>
      </c>
      <c r="B68" s="13" t="s">
        <v>274</v>
      </c>
      <c r="C68" s="13" t="s">
        <v>46</v>
      </c>
      <c r="D68" s="13" t="s">
        <v>270</v>
      </c>
      <c r="E68" s="14">
        <v>2500000</v>
      </c>
      <c r="F68" s="14">
        <v>2486.71</v>
      </c>
      <c r="G68" s="14">
        <v>0.72120318</v>
      </c>
    </row>
    <row r="69" spans="1:7" ht="12.75">
      <c r="A69" s="13" t="s">
        <v>780</v>
      </c>
      <c r="B69" s="13" t="s">
        <v>790</v>
      </c>
      <c r="C69" s="13" t="s">
        <v>46</v>
      </c>
      <c r="D69" s="13" t="s">
        <v>267</v>
      </c>
      <c r="E69" s="14">
        <v>2500000</v>
      </c>
      <c r="F69" s="14">
        <v>2485.5125</v>
      </c>
      <c r="G69" s="14">
        <v>0.72085588</v>
      </c>
    </row>
    <row r="70" spans="1:7" ht="12.75">
      <c r="A70" s="13" t="s">
        <v>271</v>
      </c>
      <c r="B70" s="13" t="s">
        <v>269</v>
      </c>
      <c r="C70" s="13" t="s">
        <v>46</v>
      </c>
      <c r="D70" s="13" t="s">
        <v>270</v>
      </c>
      <c r="E70" s="14">
        <v>2500000</v>
      </c>
      <c r="F70" s="14">
        <v>2482.765</v>
      </c>
      <c r="G70" s="14">
        <v>0.72005904</v>
      </c>
    </row>
    <row r="71" spans="1:7" ht="12.75">
      <c r="A71" s="13" t="s">
        <v>273</v>
      </c>
      <c r="B71" s="13" t="s">
        <v>272</v>
      </c>
      <c r="C71" s="13" t="s">
        <v>46</v>
      </c>
      <c r="D71" s="13" t="s">
        <v>270</v>
      </c>
      <c r="E71" s="14">
        <v>2500000</v>
      </c>
      <c r="F71" s="14">
        <v>2481.46</v>
      </c>
      <c r="G71" s="14">
        <v>0.71968056</v>
      </c>
    </row>
    <row r="72" spans="1:7" ht="12.75">
      <c r="A72" s="13" t="s">
        <v>265</v>
      </c>
      <c r="B72" s="13" t="s">
        <v>264</v>
      </c>
      <c r="C72" s="13" t="s">
        <v>46</v>
      </c>
      <c r="D72" s="13" t="s">
        <v>262</v>
      </c>
      <c r="E72" s="14">
        <v>500000</v>
      </c>
      <c r="F72" s="14">
        <v>498.163</v>
      </c>
      <c r="G72" s="14">
        <v>0.14447875</v>
      </c>
    </row>
    <row r="73" spans="1:7" ht="12.75">
      <c r="A73" s="34" t="s">
        <v>629</v>
      </c>
      <c r="B73" s="12"/>
      <c r="C73" s="12"/>
      <c r="D73" s="12"/>
      <c r="E73" s="15">
        <f>SUM(E55:E72)</f>
        <v>125000000</v>
      </c>
      <c r="F73" s="15">
        <f>SUM(F55:F72)</f>
        <v>124289.5875</v>
      </c>
      <c r="G73" s="15">
        <f>SUM(G55:G72)</f>
        <v>36.04684335</v>
      </c>
    </row>
    <row r="74" spans="1:7" ht="12.75">
      <c r="A74" s="34" t="s">
        <v>639</v>
      </c>
      <c r="B74" s="12"/>
      <c r="C74" s="12"/>
      <c r="D74" s="12"/>
      <c r="E74" s="15">
        <f>SUM(E73+E53+E11)</f>
        <v>356000250</v>
      </c>
      <c r="F74" s="15">
        <f>SUM(F73+F53+F11)</f>
        <v>356351.8740003001</v>
      </c>
      <c r="G74" s="15">
        <f>SUM(G73+G53+G11)</f>
        <v>103.35025191999996</v>
      </c>
    </row>
    <row r="75" spans="1:7" ht="12.75">
      <c r="A75" s="34" t="s">
        <v>640</v>
      </c>
      <c r="B75" s="12"/>
      <c r="C75" s="12"/>
      <c r="D75" s="12"/>
      <c r="E75" s="12"/>
      <c r="F75" s="15">
        <v>-11551.675245599976</v>
      </c>
      <c r="G75" s="15">
        <v>-3.35</v>
      </c>
    </row>
    <row r="76" spans="1:7" ht="12.75">
      <c r="A76" s="34" t="s">
        <v>641</v>
      </c>
      <c r="B76" s="12"/>
      <c r="C76" s="12"/>
      <c r="D76" s="12"/>
      <c r="E76" s="12"/>
      <c r="F76" s="15">
        <v>344800.1987547</v>
      </c>
      <c r="G76" s="15">
        <v>100</v>
      </c>
    </row>
    <row r="78" ht="12.75">
      <c r="A78" s="63" t="s">
        <v>694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3:H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7109375" style="0" customWidth="1"/>
    <col min="2" max="2" width="14.00390625" style="0" customWidth="1"/>
    <col min="3" max="3" width="21.140625" style="0" customWidth="1"/>
    <col min="4" max="4" width="5.8515625" style="0" bestFit="1" customWidth="1"/>
    <col min="5" max="5" width="13.8515625" style="0" bestFit="1" customWidth="1"/>
    <col min="6" max="6" width="15.28125" style="0" bestFit="1" customWidth="1"/>
    <col min="7" max="7" width="7.8515625" style="0" bestFit="1" customWidth="1"/>
  </cols>
  <sheetData>
    <row r="2" ht="13.5" thickBot="1"/>
    <row r="3" spans="1:7" ht="12.75">
      <c r="A3" s="166" t="s">
        <v>2</v>
      </c>
      <c r="B3" s="167"/>
      <c r="C3" s="167"/>
      <c r="D3" s="167"/>
      <c r="E3" s="167"/>
      <c r="F3" s="167"/>
      <c r="G3" s="168"/>
    </row>
    <row r="4" spans="1:7" ht="12.75">
      <c r="A4" s="175" t="s">
        <v>696</v>
      </c>
      <c r="B4" s="176"/>
      <c r="C4" s="176"/>
      <c r="D4" s="176"/>
      <c r="E4" s="176"/>
      <c r="F4" s="176"/>
      <c r="G4" s="177"/>
    </row>
    <row r="5" spans="1:7" ht="12.75">
      <c r="A5" s="172" t="s">
        <v>663</v>
      </c>
      <c r="B5" s="173"/>
      <c r="C5" s="173"/>
      <c r="D5" s="173"/>
      <c r="E5" s="173"/>
      <c r="F5" s="173"/>
      <c r="G5" s="174"/>
    </row>
    <row r="6" spans="1:7" ht="12.75">
      <c r="A6" s="40"/>
      <c r="B6" s="12"/>
      <c r="C6" s="12"/>
      <c r="D6" s="12"/>
      <c r="E6" s="12"/>
      <c r="F6" s="14"/>
      <c r="G6" s="43"/>
    </row>
    <row r="7" spans="1:7" ht="24">
      <c r="A7" s="3" t="s">
        <v>621</v>
      </c>
      <c r="B7" s="4" t="s">
        <v>0</v>
      </c>
      <c r="C7" s="4" t="s">
        <v>622</v>
      </c>
      <c r="D7" s="4" t="s">
        <v>1</v>
      </c>
      <c r="E7" s="5" t="s">
        <v>623</v>
      </c>
      <c r="F7" s="5" t="s">
        <v>624</v>
      </c>
      <c r="G7" s="6" t="s">
        <v>625</v>
      </c>
    </row>
    <row r="8" spans="1:7" ht="12.75">
      <c r="A8" s="7"/>
      <c r="B8" s="8"/>
      <c r="C8" s="9"/>
      <c r="D8" s="8"/>
      <c r="E8" s="8"/>
      <c r="F8" s="5" t="s">
        <v>626</v>
      </c>
      <c r="G8" s="10"/>
    </row>
    <row r="9" spans="1:7" ht="12.75">
      <c r="A9" s="20" t="s">
        <v>627</v>
      </c>
      <c r="B9" s="12"/>
      <c r="C9" s="12"/>
      <c r="D9" s="12"/>
      <c r="E9" s="12"/>
      <c r="F9" s="12"/>
      <c r="G9" s="43"/>
    </row>
    <row r="10" spans="1:7" ht="12.75">
      <c r="A10" s="20" t="s">
        <v>628</v>
      </c>
      <c r="B10" s="12"/>
      <c r="C10" s="12"/>
      <c r="D10" s="12"/>
      <c r="E10" s="12"/>
      <c r="F10" s="12"/>
      <c r="G10" s="43"/>
    </row>
    <row r="11" spans="1:7" ht="12.75">
      <c r="A11" s="13" t="s">
        <v>105</v>
      </c>
      <c r="B11" s="13" t="s">
        <v>104</v>
      </c>
      <c r="C11" s="90" t="s">
        <v>37</v>
      </c>
      <c r="D11" s="90"/>
      <c r="E11" s="14">
        <v>9761</v>
      </c>
      <c r="F11" s="14">
        <v>719.268568</v>
      </c>
      <c r="G11" s="122">
        <v>2.93687674</v>
      </c>
    </row>
    <row r="12" spans="1:7" ht="12.75">
      <c r="A12" s="13" t="s">
        <v>387</v>
      </c>
      <c r="B12" s="13" t="s">
        <v>386</v>
      </c>
      <c r="C12" s="90" t="s">
        <v>33</v>
      </c>
      <c r="D12" s="90"/>
      <c r="E12" s="14">
        <v>120000</v>
      </c>
      <c r="F12" s="14">
        <v>677.34</v>
      </c>
      <c r="G12" s="122">
        <v>2.76567639</v>
      </c>
    </row>
    <row r="13" spans="1:7" ht="12.75">
      <c r="A13" s="13" t="s">
        <v>324</v>
      </c>
      <c r="B13" s="13" t="s">
        <v>323</v>
      </c>
      <c r="C13" s="90" t="s">
        <v>41</v>
      </c>
      <c r="D13" s="90"/>
      <c r="E13" s="14">
        <v>30907</v>
      </c>
      <c r="F13" s="14">
        <v>606.797131</v>
      </c>
      <c r="G13" s="122">
        <v>2.47763973</v>
      </c>
    </row>
    <row r="14" spans="1:7" ht="12.75">
      <c r="A14" s="13" t="s">
        <v>350</v>
      </c>
      <c r="B14" s="13" t="s">
        <v>349</v>
      </c>
      <c r="C14" s="90" t="s">
        <v>21</v>
      </c>
      <c r="D14" s="90"/>
      <c r="E14" s="14">
        <v>101542</v>
      </c>
      <c r="F14" s="14">
        <v>586.963531</v>
      </c>
      <c r="G14" s="122">
        <v>2.3966563</v>
      </c>
    </row>
    <row r="15" spans="1:7" ht="12.75">
      <c r="A15" s="13" t="s">
        <v>112</v>
      </c>
      <c r="B15" s="13" t="s">
        <v>111</v>
      </c>
      <c r="C15" s="90" t="s">
        <v>51</v>
      </c>
      <c r="D15" s="90"/>
      <c r="E15" s="14">
        <v>3000</v>
      </c>
      <c r="F15" s="14">
        <v>575.6265</v>
      </c>
      <c r="G15" s="122">
        <v>2.35036558</v>
      </c>
    </row>
    <row r="16" spans="1:7" ht="12.75">
      <c r="A16" s="13" t="s">
        <v>322</v>
      </c>
      <c r="B16" s="13" t="s">
        <v>321</v>
      </c>
      <c r="C16" s="90" t="s">
        <v>51</v>
      </c>
      <c r="D16" s="90"/>
      <c r="E16" s="14">
        <v>36000</v>
      </c>
      <c r="F16" s="14">
        <v>542.52</v>
      </c>
      <c r="G16" s="122">
        <v>2.21518699</v>
      </c>
    </row>
    <row r="17" spans="1:7" ht="12.75">
      <c r="A17" s="13" t="s">
        <v>403</v>
      </c>
      <c r="B17" s="13" t="s">
        <v>402</v>
      </c>
      <c r="C17" s="90" t="s">
        <v>21</v>
      </c>
      <c r="D17" s="90"/>
      <c r="E17" s="14">
        <v>35000</v>
      </c>
      <c r="F17" s="14">
        <v>529.2175</v>
      </c>
      <c r="G17" s="122">
        <v>2.16087097</v>
      </c>
    </row>
    <row r="18" spans="1:7" ht="12.75">
      <c r="A18" s="13" t="s">
        <v>218</v>
      </c>
      <c r="B18" s="13" t="s">
        <v>217</v>
      </c>
      <c r="C18" s="90" t="s">
        <v>46</v>
      </c>
      <c r="D18" s="90"/>
      <c r="E18" s="14">
        <v>50000</v>
      </c>
      <c r="F18" s="14">
        <v>508.475</v>
      </c>
      <c r="G18" s="122">
        <v>2.07617637</v>
      </c>
    </row>
    <row r="19" spans="1:7" ht="12.75">
      <c r="A19" s="13" t="s">
        <v>58</v>
      </c>
      <c r="B19" s="13" t="s">
        <v>57</v>
      </c>
      <c r="C19" s="90" t="s">
        <v>37</v>
      </c>
      <c r="D19" s="90"/>
      <c r="E19" s="14">
        <v>50000</v>
      </c>
      <c r="F19" s="14">
        <v>498.5</v>
      </c>
      <c r="G19" s="122">
        <v>2.03544701</v>
      </c>
    </row>
    <row r="20" spans="1:7" ht="12.75">
      <c r="A20" s="13" t="s">
        <v>391</v>
      </c>
      <c r="B20" s="13" t="s">
        <v>390</v>
      </c>
      <c r="C20" s="90" t="s">
        <v>33</v>
      </c>
      <c r="D20" s="90"/>
      <c r="E20" s="14">
        <v>200000</v>
      </c>
      <c r="F20" s="14">
        <v>487.1</v>
      </c>
      <c r="G20" s="122">
        <v>1.98889918</v>
      </c>
    </row>
    <row r="21" spans="1:7" ht="12.75">
      <c r="A21" s="13" t="s">
        <v>375</v>
      </c>
      <c r="B21" s="13" t="s">
        <v>374</v>
      </c>
      <c r="C21" s="90" t="s">
        <v>86</v>
      </c>
      <c r="D21" s="90"/>
      <c r="E21" s="14">
        <v>120000</v>
      </c>
      <c r="F21" s="14">
        <v>481.5</v>
      </c>
      <c r="G21" s="122">
        <v>1.96603357</v>
      </c>
    </row>
    <row r="22" spans="1:7" ht="12.75">
      <c r="A22" s="13" t="s">
        <v>373</v>
      </c>
      <c r="B22" s="13" t="s">
        <v>372</v>
      </c>
      <c r="C22" s="90" t="s">
        <v>37</v>
      </c>
      <c r="D22" s="90"/>
      <c r="E22" s="14">
        <v>100000</v>
      </c>
      <c r="F22" s="14">
        <v>480.6</v>
      </c>
      <c r="G22" s="122">
        <v>1.96235874</v>
      </c>
    </row>
    <row r="23" spans="1:7" ht="12.75">
      <c r="A23" s="13" t="s">
        <v>45</v>
      </c>
      <c r="B23" s="13" t="s">
        <v>44</v>
      </c>
      <c r="C23" s="90" t="s">
        <v>113</v>
      </c>
      <c r="D23" s="90"/>
      <c r="E23" s="14">
        <v>130000</v>
      </c>
      <c r="F23" s="14">
        <v>464.815</v>
      </c>
      <c r="G23" s="122">
        <v>1.89790632</v>
      </c>
    </row>
    <row r="24" spans="1:7" ht="12.75">
      <c r="A24" s="13" t="s">
        <v>395</v>
      </c>
      <c r="B24" s="13" t="s">
        <v>394</v>
      </c>
      <c r="C24" s="90" t="s">
        <v>37</v>
      </c>
      <c r="D24" s="90"/>
      <c r="E24" s="14">
        <v>35000</v>
      </c>
      <c r="F24" s="14">
        <v>459.3575</v>
      </c>
      <c r="G24" s="122">
        <v>1.87562257</v>
      </c>
    </row>
    <row r="25" spans="1:7" ht="12.75">
      <c r="A25" s="13" t="s">
        <v>201</v>
      </c>
      <c r="B25" s="13" t="s">
        <v>200</v>
      </c>
      <c r="C25" s="90" t="s">
        <v>33</v>
      </c>
      <c r="D25" s="90"/>
      <c r="E25" s="14">
        <v>75000</v>
      </c>
      <c r="F25" s="14">
        <v>455.0625</v>
      </c>
      <c r="G25" s="122">
        <v>1.85808547</v>
      </c>
    </row>
    <row r="26" spans="1:7" ht="12.75">
      <c r="A26" s="13" t="s">
        <v>328</v>
      </c>
      <c r="B26" s="13" t="s">
        <v>327</v>
      </c>
      <c r="C26" s="90" t="s">
        <v>41</v>
      </c>
      <c r="D26" s="90"/>
      <c r="E26" s="14">
        <v>35000</v>
      </c>
      <c r="F26" s="14">
        <v>446.67</v>
      </c>
      <c r="G26" s="122">
        <v>1.82381769</v>
      </c>
    </row>
    <row r="27" spans="1:7" ht="12.75">
      <c r="A27" s="13" t="s">
        <v>326</v>
      </c>
      <c r="B27" s="13" t="s">
        <v>325</v>
      </c>
      <c r="C27" s="90" t="s">
        <v>24</v>
      </c>
      <c r="D27" s="90"/>
      <c r="E27" s="14">
        <v>50000</v>
      </c>
      <c r="F27" s="14">
        <v>445.05</v>
      </c>
      <c r="G27" s="122">
        <v>1.81720299</v>
      </c>
    </row>
    <row r="28" spans="1:7" ht="12.75">
      <c r="A28" s="13" t="s">
        <v>407</v>
      </c>
      <c r="B28" s="13" t="s">
        <v>406</v>
      </c>
      <c r="C28" s="90" t="s">
        <v>37</v>
      </c>
      <c r="D28" s="90"/>
      <c r="E28" s="14">
        <v>30000</v>
      </c>
      <c r="F28" s="14">
        <v>425.625</v>
      </c>
      <c r="G28" s="122">
        <v>1.73788793</v>
      </c>
    </row>
    <row r="29" spans="1:7" ht="12.75">
      <c r="A29" s="13" t="s">
        <v>369</v>
      </c>
      <c r="B29" s="13" t="s">
        <v>368</v>
      </c>
      <c r="C29" s="90" t="s">
        <v>37</v>
      </c>
      <c r="D29" s="90"/>
      <c r="E29" s="14">
        <v>125000</v>
      </c>
      <c r="F29" s="14">
        <v>421.5</v>
      </c>
      <c r="G29" s="122">
        <v>1.72104497</v>
      </c>
    </row>
    <row r="30" spans="1:7" ht="12.75">
      <c r="A30" s="13" t="s">
        <v>389</v>
      </c>
      <c r="B30" s="13" t="s">
        <v>388</v>
      </c>
      <c r="C30" s="90" t="s">
        <v>24</v>
      </c>
      <c r="D30" s="90"/>
      <c r="E30" s="14">
        <v>10000</v>
      </c>
      <c r="F30" s="14">
        <v>419.255</v>
      </c>
      <c r="G30" s="122">
        <v>1.71187831</v>
      </c>
    </row>
    <row r="31" spans="1:7" ht="12.75">
      <c r="A31" s="13" t="s">
        <v>383</v>
      </c>
      <c r="B31" s="13" t="s">
        <v>382</v>
      </c>
      <c r="C31" s="90" t="s">
        <v>113</v>
      </c>
      <c r="D31" s="90"/>
      <c r="E31" s="14">
        <v>30000</v>
      </c>
      <c r="F31" s="14">
        <v>415.86</v>
      </c>
      <c r="G31" s="122">
        <v>1.69801604</v>
      </c>
    </row>
    <row r="32" spans="1:7" ht="12.75">
      <c r="A32" s="13" t="s">
        <v>385</v>
      </c>
      <c r="B32" s="13" t="s">
        <v>384</v>
      </c>
      <c r="C32" s="90" t="s">
        <v>207</v>
      </c>
      <c r="D32" s="90"/>
      <c r="E32" s="14">
        <v>60000</v>
      </c>
      <c r="F32" s="14">
        <v>412.38</v>
      </c>
      <c r="G32" s="122">
        <v>1.6838067</v>
      </c>
    </row>
    <row r="33" spans="1:7" ht="12.75">
      <c r="A33" s="13" t="s">
        <v>401</v>
      </c>
      <c r="B33" s="13" t="s">
        <v>400</v>
      </c>
      <c r="C33" s="90" t="s">
        <v>207</v>
      </c>
      <c r="D33" s="90"/>
      <c r="E33" s="14">
        <v>36126</v>
      </c>
      <c r="F33" s="14">
        <v>393.15925799999997</v>
      </c>
      <c r="G33" s="122">
        <v>1.60532565</v>
      </c>
    </row>
    <row r="34" spans="1:7" ht="12.75">
      <c r="A34" s="13" t="s">
        <v>414</v>
      </c>
      <c r="B34" s="13" t="s">
        <v>413</v>
      </c>
      <c r="C34" s="90" t="s">
        <v>195</v>
      </c>
      <c r="D34" s="90"/>
      <c r="E34" s="14">
        <v>55000</v>
      </c>
      <c r="F34" s="14">
        <v>369.93</v>
      </c>
      <c r="G34" s="122">
        <v>1.51047726</v>
      </c>
    </row>
    <row r="35" spans="1:7" ht="12.75">
      <c r="A35" s="13" t="s">
        <v>483</v>
      </c>
      <c r="B35" s="13" t="s">
        <v>482</v>
      </c>
      <c r="C35" s="90" t="s">
        <v>210</v>
      </c>
      <c r="D35" s="90"/>
      <c r="E35" s="14">
        <v>44900</v>
      </c>
      <c r="F35" s="14">
        <v>361.96135</v>
      </c>
      <c r="G35" s="122">
        <v>1.47794012</v>
      </c>
    </row>
    <row r="36" spans="1:7" ht="12.75">
      <c r="A36" s="13" t="s">
        <v>209</v>
      </c>
      <c r="B36" s="13" t="s">
        <v>208</v>
      </c>
      <c r="C36" s="90" t="s">
        <v>51</v>
      </c>
      <c r="D36" s="90"/>
      <c r="E36" s="14">
        <v>30000</v>
      </c>
      <c r="F36" s="14">
        <v>346.515</v>
      </c>
      <c r="G36" s="122">
        <v>1.41487045</v>
      </c>
    </row>
    <row r="37" spans="1:7" ht="12.75">
      <c r="A37" s="13" t="s">
        <v>377</v>
      </c>
      <c r="B37" s="13" t="s">
        <v>376</v>
      </c>
      <c r="C37" s="90" t="s">
        <v>46</v>
      </c>
      <c r="D37" s="90"/>
      <c r="E37" s="14">
        <v>500000</v>
      </c>
      <c r="F37" s="14">
        <v>344</v>
      </c>
      <c r="G37" s="122">
        <v>1.40460135</v>
      </c>
    </row>
    <row r="38" spans="1:7" ht="12.75">
      <c r="A38" s="13" t="s">
        <v>364</v>
      </c>
      <c r="B38" s="13" t="s">
        <v>363</v>
      </c>
      <c r="C38" s="90" t="s">
        <v>86</v>
      </c>
      <c r="D38" s="90"/>
      <c r="E38" s="14">
        <v>200000</v>
      </c>
      <c r="F38" s="14">
        <v>331.6</v>
      </c>
      <c r="G38" s="122">
        <v>1.35397037</v>
      </c>
    </row>
    <row r="39" spans="1:7" ht="12.75">
      <c r="A39" s="13" t="s">
        <v>346</v>
      </c>
      <c r="B39" s="13" t="s">
        <v>345</v>
      </c>
      <c r="C39" s="90" t="s">
        <v>41</v>
      </c>
      <c r="D39" s="90"/>
      <c r="E39" s="14">
        <v>60000</v>
      </c>
      <c r="F39" s="14">
        <v>328.5</v>
      </c>
      <c r="G39" s="122">
        <v>1.34131262</v>
      </c>
    </row>
    <row r="40" spans="1:7" ht="12.75">
      <c r="A40" s="13" t="s">
        <v>791</v>
      </c>
      <c r="B40" s="13" t="s">
        <v>794</v>
      </c>
      <c r="C40" s="90" t="s">
        <v>37</v>
      </c>
      <c r="D40" s="90"/>
      <c r="E40" s="14">
        <v>15000</v>
      </c>
      <c r="F40" s="14">
        <v>325.8375</v>
      </c>
      <c r="G40" s="122">
        <v>1.33044125</v>
      </c>
    </row>
    <row r="41" spans="1:7" ht="12.75">
      <c r="A41" s="13" t="s">
        <v>381</v>
      </c>
      <c r="B41" s="13" t="s">
        <v>380</v>
      </c>
      <c r="C41" s="90" t="s">
        <v>367</v>
      </c>
      <c r="D41" s="90"/>
      <c r="E41" s="14">
        <v>36000</v>
      </c>
      <c r="F41" s="14">
        <v>313.236</v>
      </c>
      <c r="G41" s="122">
        <v>1.27898752</v>
      </c>
    </row>
    <row r="42" spans="1:7" ht="12.75">
      <c r="A42" s="13" t="s">
        <v>399</v>
      </c>
      <c r="B42" s="13" t="s">
        <v>398</v>
      </c>
      <c r="C42" s="90" t="s">
        <v>51</v>
      </c>
      <c r="D42" s="90"/>
      <c r="E42" s="14">
        <v>200000</v>
      </c>
      <c r="F42" s="14">
        <v>293.9</v>
      </c>
      <c r="G42" s="122">
        <v>1.20003586</v>
      </c>
    </row>
    <row r="43" spans="1:7" ht="12.75">
      <c r="A43" s="13" t="s">
        <v>379</v>
      </c>
      <c r="B43" s="13" t="s">
        <v>378</v>
      </c>
      <c r="C43" s="90" t="s">
        <v>33</v>
      </c>
      <c r="D43" s="90"/>
      <c r="E43" s="14">
        <v>9014</v>
      </c>
      <c r="F43" s="14">
        <v>283.093684</v>
      </c>
      <c r="G43" s="122">
        <v>1.15591212</v>
      </c>
    </row>
    <row r="44" spans="1:7" ht="12.75">
      <c r="A44" s="13" t="s">
        <v>344</v>
      </c>
      <c r="B44" s="13" t="s">
        <v>343</v>
      </c>
      <c r="C44" s="90" t="s">
        <v>41</v>
      </c>
      <c r="D44" s="90"/>
      <c r="E44" s="14">
        <v>35000</v>
      </c>
      <c r="F44" s="14">
        <v>282.135</v>
      </c>
      <c r="G44" s="122">
        <v>1.15199768</v>
      </c>
    </row>
    <row r="45" spans="1:7" ht="12.75">
      <c r="A45" s="13" t="s">
        <v>397</v>
      </c>
      <c r="B45" s="13" t="s">
        <v>396</v>
      </c>
      <c r="C45" s="90" t="s">
        <v>41</v>
      </c>
      <c r="D45" s="90"/>
      <c r="E45" s="14">
        <v>25000</v>
      </c>
      <c r="F45" s="14">
        <v>268.2125</v>
      </c>
      <c r="G45" s="122">
        <v>1.09515011</v>
      </c>
    </row>
    <row r="46" spans="1:7" ht="12.75">
      <c r="A46" s="13" t="s">
        <v>342</v>
      </c>
      <c r="B46" s="13" t="s">
        <v>341</v>
      </c>
      <c r="C46" s="90" t="s">
        <v>210</v>
      </c>
      <c r="D46" s="90"/>
      <c r="E46" s="14">
        <v>25000</v>
      </c>
      <c r="F46" s="14">
        <v>264.5625</v>
      </c>
      <c r="G46" s="122">
        <v>1.08024664</v>
      </c>
    </row>
    <row r="47" spans="1:7" ht="12.75">
      <c r="A47" s="13" t="s">
        <v>348</v>
      </c>
      <c r="B47" s="13" t="s">
        <v>347</v>
      </c>
      <c r="C47" s="90" t="s">
        <v>28</v>
      </c>
      <c r="D47" s="90"/>
      <c r="E47" s="14">
        <v>50026</v>
      </c>
      <c r="F47" s="14">
        <v>263.18678600000004</v>
      </c>
      <c r="G47" s="122">
        <v>1.0746294</v>
      </c>
    </row>
    <row r="48" spans="1:7" ht="12.75">
      <c r="A48" s="13" t="s">
        <v>336</v>
      </c>
      <c r="B48" s="13" t="s">
        <v>335</v>
      </c>
      <c r="C48" s="90" t="s">
        <v>33</v>
      </c>
      <c r="D48" s="90"/>
      <c r="E48" s="14">
        <v>75000</v>
      </c>
      <c r="F48" s="14">
        <v>256.3875</v>
      </c>
      <c r="G48" s="122">
        <v>1.04686694</v>
      </c>
    </row>
    <row r="49" spans="1:7" ht="12.75">
      <c r="A49" s="13" t="s">
        <v>250</v>
      </c>
      <c r="B49" s="13" t="s">
        <v>249</v>
      </c>
      <c r="C49" s="90" t="s">
        <v>31</v>
      </c>
      <c r="D49" s="90"/>
      <c r="E49" s="14">
        <v>60000</v>
      </c>
      <c r="F49" s="14">
        <v>250.17</v>
      </c>
      <c r="G49" s="122">
        <v>1.02148</v>
      </c>
    </row>
    <row r="50" spans="1:7" ht="12.75">
      <c r="A50" s="13" t="s">
        <v>417</v>
      </c>
      <c r="B50" s="13" t="s">
        <v>416</v>
      </c>
      <c r="C50" s="90" t="s">
        <v>51</v>
      </c>
      <c r="D50" s="90"/>
      <c r="E50" s="14">
        <v>28717</v>
      </c>
      <c r="F50" s="14">
        <v>248.488201</v>
      </c>
      <c r="G50" s="122">
        <v>1.01461297</v>
      </c>
    </row>
    <row r="51" spans="1:7" ht="12.75">
      <c r="A51" s="13" t="s">
        <v>366</v>
      </c>
      <c r="B51" s="13" t="s">
        <v>365</v>
      </c>
      <c r="C51" s="90" t="s">
        <v>113</v>
      </c>
      <c r="D51" s="90"/>
      <c r="E51" s="14">
        <v>25000</v>
      </c>
      <c r="F51" s="14">
        <v>239.975</v>
      </c>
      <c r="G51" s="122">
        <v>0.97985235</v>
      </c>
    </row>
    <row r="52" spans="1:7" ht="12.75">
      <c r="A52" s="13" t="s">
        <v>356</v>
      </c>
      <c r="B52" s="13" t="s">
        <v>355</v>
      </c>
      <c r="C52" s="90" t="s">
        <v>46</v>
      </c>
      <c r="D52" s="90"/>
      <c r="E52" s="14">
        <v>70000</v>
      </c>
      <c r="F52" s="14">
        <v>237.02</v>
      </c>
      <c r="G52" s="122">
        <v>0.96778666</v>
      </c>
    </row>
    <row r="53" spans="1:7" ht="12.75">
      <c r="A53" s="13" t="s">
        <v>340</v>
      </c>
      <c r="B53" s="13" t="s">
        <v>339</v>
      </c>
      <c r="C53" s="90" t="s">
        <v>21</v>
      </c>
      <c r="D53" s="90"/>
      <c r="E53" s="14">
        <v>115995</v>
      </c>
      <c r="F53" s="14">
        <v>236.16582</v>
      </c>
      <c r="G53" s="122">
        <v>0.96429892</v>
      </c>
    </row>
    <row r="54" spans="1:7" ht="12.75">
      <c r="A54" s="13" t="s">
        <v>334</v>
      </c>
      <c r="B54" s="13" t="s">
        <v>333</v>
      </c>
      <c r="C54" s="90" t="s">
        <v>210</v>
      </c>
      <c r="D54" s="90"/>
      <c r="E54" s="14">
        <v>80000</v>
      </c>
      <c r="F54" s="14">
        <v>234.16</v>
      </c>
      <c r="G54" s="122">
        <v>0.95610887</v>
      </c>
    </row>
    <row r="55" spans="1:7" ht="12.75">
      <c r="A55" s="13" t="s">
        <v>68</v>
      </c>
      <c r="B55" s="13" t="s">
        <v>67</v>
      </c>
      <c r="C55" s="90" t="s">
        <v>33</v>
      </c>
      <c r="D55" s="90"/>
      <c r="E55" s="14">
        <v>5000</v>
      </c>
      <c r="F55" s="14">
        <v>233.075</v>
      </c>
      <c r="G55" s="122">
        <v>0.95167866</v>
      </c>
    </row>
    <row r="56" spans="1:7" ht="12.75">
      <c r="A56" s="13" t="s">
        <v>338</v>
      </c>
      <c r="B56" s="13" t="s">
        <v>337</v>
      </c>
      <c r="C56" s="90" t="s">
        <v>113</v>
      </c>
      <c r="D56" s="90"/>
      <c r="E56" s="14">
        <v>90000</v>
      </c>
      <c r="F56" s="14">
        <v>231.48</v>
      </c>
      <c r="G56" s="122">
        <v>0.94516605</v>
      </c>
    </row>
    <row r="57" spans="1:7" ht="12.75">
      <c r="A57" s="13" t="s">
        <v>360</v>
      </c>
      <c r="B57" s="13" t="s">
        <v>359</v>
      </c>
      <c r="C57" s="90" t="s">
        <v>19</v>
      </c>
      <c r="D57" s="90"/>
      <c r="E57" s="14">
        <v>350000</v>
      </c>
      <c r="F57" s="14">
        <v>230.125</v>
      </c>
      <c r="G57" s="122">
        <v>0.93963339</v>
      </c>
    </row>
    <row r="58" spans="1:7" ht="12.75">
      <c r="A58" s="13" t="s">
        <v>358</v>
      </c>
      <c r="B58" s="13" t="s">
        <v>357</v>
      </c>
      <c r="C58" s="90" t="s">
        <v>21</v>
      </c>
      <c r="D58" s="90"/>
      <c r="E58" s="14">
        <v>350000</v>
      </c>
      <c r="F58" s="14">
        <v>229.6</v>
      </c>
      <c r="G58" s="122">
        <v>0.93748974</v>
      </c>
    </row>
    <row r="59" spans="1:7" ht="12.75">
      <c r="A59" s="13" t="s">
        <v>332</v>
      </c>
      <c r="B59" s="13" t="s">
        <v>331</v>
      </c>
      <c r="C59" s="90" t="s">
        <v>37</v>
      </c>
      <c r="D59" s="90"/>
      <c r="E59" s="14">
        <v>50000</v>
      </c>
      <c r="F59" s="14">
        <v>220.125</v>
      </c>
      <c r="G59" s="122">
        <v>0.89880195</v>
      </c>
    </row>
    <row r="60" spans="1:7" ht="12.75">
      <c r="A60" s="13" t="s">
        <v>371</v>
      </c>
      <c r="B60" s="13" t="s">
        <v>370</v>
      </c>
      <c r="C60" s="90" t="s">
        <v>37</v>
      </c>
      <c r="D60" s="90"/>
      <c r="E60" s="14">
        <v>30000</v>
      </c>
      <c r="F60" s="14">
        <v>210.615</v>
      </c>
      <c r="G60" s="122">
        <v>0.85997126</v>
      </c>
    </row>
    <row r="61" spans="1:7" ht="12.75">
      <c r="A61" s="13" t="s">
        <v>412</v>
      </c>
      <c r="B61" s="13" t="s">
        <v>411</v>
      </c>
      <c r="C61" s="90" t="s">
        <v>213</v>
      </c>
      <c r="D61" s="90"/>
      <c r="E61" s="14">
        <v>250000</v>
      </c>
      <c r="F61" s="14">
        <v>208.125</v>
      </c>
      <c r="G61" s="122">
        <v>0.84980423</v>
      </c>
    </row>
    <row r="62" spans="1:7" ht="12.75">
      <c r="A62" s="13" t="s">
        <v>330</v>
      </c>
      <c r="B62" s="13" t="s">
        <v>329</v>
      </c>
      <c r="C62" s="90" t="s">
        <v>213</v>
      </c>
      <c r="D62" s="90"/>
      <c r="E62" s="14">
        <v>25000</v>
      </c>
      <c r="F62" s="14">
        <v>200.9125</v>
      </c>
      <c r="G62" s="122">
        <v>0.82035456</v>
      </c>
    </row>
    <row r="63" spans="1:7" ht="12.75">
      <c r="A63" s="13" t="s">
        <v>792</v>
      </c>
      <c r="B63" s="13" t="s">
        <v>795</v>
      </c>
      <c r="C63" s="90" t="s">
        <v>37</v>
      </c>
      <c r="D63" s="90"/>
      <c r="E63" s="14">
        <v>47500</v>
      </c>
      <c r="F63" s="14">
        <v>187.64875</v>
      </c>
      <c r="G63" s="122">
        <v>0.76619677</v>
      </c>
    </row>
    <row r="64" spans="1:7" ht="12.75">
      <c r="A64" s="13" t="s">
        <v>393</v>
      </c>
      <c r="B64" s="13" t="s">
        <v>392</v>
      </c>
      <c r="C64" s="90" t="s">
        <v>21</v>
      </c>
      <c r="D64" s="90"/>
      <c r="E64" s="14">
        <v>56889</v>
      </c>
      <c r="F64" s="14">
        <v>184.035915</v>
      </c>
      <c r="G64" s="122">
        <v>0.75144504</v>
      </c>
    </row>
    <row r="65" spans="1:7" ht="12.75">
      <c r="A65" s="13" t="s">
        <v>352</v>
      </c>
      <c r="B65" s="13" t="s">
        <v>351</v>
      </c>
      <c r="C65" s="90" t="s">
        <v>410</v>
      </c>
      <c r="D65" s="90"/>
      <c r="E65" s="14">
        <v>100000</v>
      </c>
      <c r="F65" s="14">
        <v>181</v>
      </c>
      <c r="G65" s="122">
        <v>0.73904897</v>
      </c>
    </row>
    <row r="66" spans="1:7" ht="24">
      <c r="A66" s="13" t="s">
        <v>362</v>
      </c>
      <c r="B66" s="13" t="s">
        <v>361</v>
      </c>
      <c r="C66" s="90" t="s">
        <v>195</v>
      </c>
      <c r="D66" s="90"/>
      <c r="E66" s="14">
        <v>9844</v>
      </c>
      <c r="F66" s="14">
        <v>176.73917600000001</v>
      </c>
      <c r="G66" s="122">
        <v>0.72165141</v>
      </c>
    </row>
    <row r="67" spans="1:7" ht="12.75">
      <c r="A67" s="13" t="s">
        <v>409</v>
      </c>
      <c r="B67" s="13" t="s">
        <v>408</v>
      </c>
      <c r="C67" s="90" t="s">
        <v>31</v>
      </c>
      <c r="D67" s="90"/>
      <c r="E67" s="14">
        <v>67173</v>
      </c>
      <c r="F67" s="14">
        <v>168.872922</v>
      </c>
      <c r="G67" s="122">
        <v>0.68953237</v>
      </c>
    </row>
    <row r="68" spans="1:7" ht="12.75">
      <c r="A68" s="13" t="s">
        <v>354</v>
      </c>
      <c r="B68" s="13" t="s">
        <v>353</v>
      </c>
      <c r="C68" s="90" t="s">
        <v>415</v>
      </c>
      <c r="D68" s="90"/>
      <c r="E68" s="14">
        <v>18844</v>
      </c>
      <c r="F68" s="14">
        <v>159.165846</v>
      </c>
      <c r="G68" s="122">
        <v>0.64989698</v>
      </c>
    </row>
    <row r="69" spans="1:7" ht="12.75">
      <c r="A69" s="13" t="s">
        <v>405</v>
      </c>
      <c r="B69" s="13" t="s">
        <v>404</v>
      </c>
      <c r="C69" s="90" t="s">
        <v>28</v>
      </c>
      <c r="D69" s="90"/>
      <c r="E69" s="14">
        <v>7034</v>
      </c>
      <c r="F69" s="14">
        <v>50.908575</v>
      </c>
      <c r="G69" s="122">
        <v>0.20786701</v>
      </c>
    </row>
    <row r="70" spans="1:7" ht="12.75">
      <c r="A70" s="20" t="s">
        <v>629</v>
      </c>
      <c r="B70" s="12"/>
      <c r="C70" s="12"/>
      <c r="D70" s="12"/>
      <c r="E70" s="140">
        <f>SUM(E11:E69)</f>
        <v>4669272</v>
      </c>
      <c r="F70" s="11">
        <f>SUM(F11:F69)</f>
        <v>20404.108012999994</v>
      </c>
      <c r="G70" s="15">
        <f>SUM(G11:G69)</f>
        <v>83.31290005999999</v>
      </c>
    </row>
    <row r="71" spans="1:7" ht="12.75">
      <c r="A71" s="40"/>
      <c r="B71" s="12"/>
      <c r="C71" s="12"/>
      <c r="D71" s="12"/>
      <c r="E71" s="15"/>
      <c r="F71" s="16"/>
      <c r="G71" s="46"/>
    </row>
    <row r="72" spans="1:7" ht="12.75">
      <c r="A72" s="20" t="s">
        <v>630</v>
      </c>
      <c r="B72" s="12"/>
      <c r="C72" s="12"/>
      <c r="D72" s="12"/>
      <c r="E72" s="15"/>
      <c r="F72" s="16"/>
      <c r="G72" s="46"/>
    </row>
    <row r="73" spans="1:7" ht="12.75">
      <c r="A73" s="90" t="s">
        <v>793</v>
      </c>
      <c r="B73" s="90" t="s">
        <v>3</v>
      </c>
      <c r="C73" s="90" t="s">
        <v>210</v>
      </c>
      <c r="D73" s="90"/>
      <c r="E73" s="14">
        <v>160000</v>
      </c>
      <c r="F73" s="14">
        <v>16</v>
      </c>
      <c r="G73" s="122">
        <v>0.0653303</v>
      </c>
    </row>
    <row r="74" spans="1:7" ht="12.75">
      <c r="A74" s="20" t="s">
        <v>629</v>
      </c>
      <c r="B74" s="12"/>
      <c r="C74" s="12"/>
      <c r="D74" s="12"/>
      <c r="E74" s="16">
        <v>160000</v>
      </c>
      <c r="F74" s="16">
        <v>16</v>
      </c>
      <c r="G74" s="46">
        <v>0.0653303</v>
      </c>
    </row>
    <row r="75" spans="1:7" ht="12.75">
      <c r="A75" s="40"/>
      <c r="B75" s="12"/>
      <c r="C75" s="12"/>
      <c r="D75" s="12"/>
      <c r="E75" s="15"/>
      <c r="F75" s="16"/>
      <c r="G75" s="46"/>
    </row>
    <row r="76" spans="1:7" ht="12.75">
      <c r="A76" s="33" t="s">
        <v>664</v>
      </c>
      <c r="B76" s="67"/>
      <c r="C76" s="68"/>
      <c r="D76" s="67"/>
      <c r="E76" s="58"/>
      <c r="F76" s="36" t="s">
        <v>631</v>
      </c>
      <c r="G76" s="37" t="s">
        <v>631</v>
      </c>
    </row>
    <row r="77" spans="1:7" ht="12.75">
      <c r="A77" s="33" t="s">
        <v>652</v>
      </c>
      <c r="B77" s="67"/>
      <c r="C77" s="68"/>
      <c r="D77" s="67"/>
      <c r="E77" s="58"/>
      <c r="F77" s="38">
        <v>0</v>
      </c>
      <c r="G77" s="39">
        <v>0</v>
      </c>
    </row>
    <row r="78" spans="1:7" ht="12.75">
      <c r="A78" s="33"/>
      <c r="B78" s="67"/>
      <c r="C78" s="68"/>
      <c r="D78" s="67"/>
      <c r="E78" s="58"/>
      <c r="F78" s="38"/>
      <c r="G78" s="39"/>
    </row>
    <row r="79" spans="1:7" ht="12.75">
      <c r="A79" s="33" t="s">
        <v>635</v>
      </c>
      <c r="B79" s="67"/>
      <c r="C79" s="68"/>
      <c r="D79" s="67"/>
      <c r="E79" s="67"/>
      <c r="F79" s="36" t="s">
        <v>631</v>
      </c>
      <c r="G79" s="37" t="s">
        <v>631</v>
      </c>
    </row>
    <row r="80" spans="1:7" ht="12.75">
      <c r="A80" s="20" t="s">
        <v>629</v>
      </c>
      <c r="B80" s="67"/>
      <c r="C80" s="68"/>
      <c r="D80" s="67"/>
      <c r="E80" s="58"/>
      <c r="F80" s="38">
        <v>0</v>
      </c>
      <c r="G80" s="39">
        <v>0</v>
      </c>
    </row>
    <row r="81" spans="1:7" ht="12.75">
      <c r="A81" s="69"/>
      <c r="B81" s="67"/>
      <c r="C81" s="68"/>
      <c r="D81" s="67"/>
      <c r="E81" s="58"/>
      <c r="F81" s="70"/>
      <c r="G81" s="37"/>
    </row>
    <row r="82" spans="1:7" ht="12.75">
      <c r="A82" s="20" t="s">
        <v>665</v>
      </c>
      <c r="B82" s="67"/>
      <c r="C82" s="68"/>
      <c r="D82" s="67"/>
      <c r="E82" s="58"/>
      <c r="F82" s="36" t="s">
        <v>631</v>
      </c>
      <c r="G82" s="37" t="s">
        <v>631</v>
      </c>
    </row>
    <row r="83" spans="1:7" ht="12.75">
      <c r="A83" s="33" t="s">
        <v>632</v>
      </c>
      <c r="B83" s="67"/>
      <c r="C83" s="68"/>
      <c r="D83" s="67"/>
      <c r="E83" s="58"/>
      <c r="F83" s="38">
        <v>0</v>
      </c>
      <c r="G83" s="39">
        <v>0</v>
      </c>
    </row>
    <row r="84" spans="1:7" ht="12.75">
      <c r="A84" s="69"/>
      <c r="B84" s="67"/>
      <c r="C84" s="68"/>
      <c r="D84" s="67"/>
      <c r="E84" s="58"/>
      <c r="F84" s="70"/>
      <c r="G84" s="37"/>
    </row>
    <row r="85" spans="1:7" ht="12.75">
      <c r="A85" s="20" t="s">
        <v>645</v>
      </c>
      <c r="B85" s="105"/>
      <c r="C85" s="68"/>
      <c r="D85" s="67"/>
      <c r="E85" s="58"/>
      <c r="F85" s="70"/>
      <c r="G85" s="37"/>
    </row>
    <row r="86" spans="1:7" ht="12.75">
      <c r="A86" s="20" t="s">
        <v>638</v>
      </c>
      <c r="B86" s="12"/>
      <c r="C86" s="12"/>
      <c r="D86" s="12"/>
      <c r="E86" s="23"/>
      <c r="F86" s="16"/>
      <c r="G86" s="32"/>
    </row>
    <row r="87" spans="1:7" s="94" customFormat="1" ht="12.75">
      <c r="A87" s="99" t="s">
        <v>697</v>
      </c>
      <c r="B87" s="90" t="s">
        <v>3</v>
      </c>
      <c r="C87" s="90" t="s">
        <v>4</v>
      </c>
      <c r="D87" s="90" t="s">
        <v>3</v>
      </c>
      <c r="E87" s="14">
        <v>424637133</v>
      </c>
      <c r="F87" s="14">
        <v>4245.7420633</v>
      </c>
      <c r="G87" s="123">
        <v>17.33597391</v>
      </c>
    </row>
    <row r="88" spans="1:8" ht="12.75">
      <c r="A88" s="20" t="s">
        <v>629</v>
      </c>
      <c r="B88" s="12"/>
      <c r="C88" s="12"/>
      <c r="D88" s="12"/>
      <c r="E88" s="15">
        <v>424637133</v>
      </c>
      <c r="F88" s="15">
        <v>4245.7420633</v>
      </c>
      <c r="G88" s="37">
        <v>17.33597391</v>
      </c>
      <c r="H88" s="94"/>
    </row>
    <row r="89" spans="1:8" ht="12.75">
      <c r="A89" s="20" t="s">
        <v>639</v>
      </c>
      <c r="B89" s="12"/>
      <c r="C89" s="12"/>
      <c r="D89" s="12"/>
      <c r="E89" s="15">
        <f>SUM(E88+E74+E70)</f>
        <v>429466405</v>
      </c>
      <c r="F89" s="15">
        <f>SUM(F88+F74+F70)</f>
        <v>24665.850076299994</v>
      </c>
      <c r="G89" s="15">
        <f>SUM(G88+G74+G70)</f>
        <v>100.71420426999998</v>
      </c>
      <c r="H89" s="94"/>
    </row>
    <row r="90" spans="1:7" ht="12.75">
      <c r="A90" s="20" t="s">
        <v>640</v>
      </c>
      <c r="B90" s="12"/>
      <c r="C90" s="12"/>
      <c r="D90" s="12"/>
      <c r="E90" s="12"/>
      <c r="F90" s="15">
        <v>-174.9152993999958</v>
      </c>
      <c r="G90" s="46">
        <f>F90/F91*100</f>
        <v>-0.7142042596306981</v>
      </c>
    </row>
    <row r="91" spans="1:7" ht="13.5" thickBot="1">
      <c r="A91" s="41" t="s">
        <v>641</v>
      </c>
      <c r="B91" s="47"/>
      <c r="C91" s="47"/>
      <c r="D91" s="47"/>
      <c r="E91" s="47"/>
      <c r="F91" s="15">
        <v>24490.9347769</v>
      </c>
      <c r="G91" s="49">
        <f>SUM(G89:G90)</f>
        <v>100.00000001036928</v>
      </c>
    </row>
    <row r="93" ht="12.75">
      <c r="A93" s="63" t="s">
        <v>694</v>
      </c>
    </row>
  </sheetData>
  <sheetProtection/>
  <mergeCells count="3">
    <mergeCell ref="A3:G3"/>
    <mergeCell ref="A4:G4"/>
    <mergeCell ref="A5:G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3:H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28125" style="0" customWidth="1"/>
    <col min="2" max="2" width="15.7109375" style="0" customWidth="1"/>
    <col min="3" max="3" width="20.28125" style="0" customWidth="1"/>
    <col min="4" max="4" width="12.57421875" style="0" customWidth="1"/>
    <col min="5" max="5" width="12.7109375" style="0" bestFit="1" customWidth="1"/>
    <col min="6" max="6" width="12.140625" style="0" customWidth="1"/>
    <col min="7" max="7" width="7.8515625" style="0" bestFit="1" customWidth="1"/>
  </cols>
  <sheetData>
    <row r="2" ht="13.5" thickBot="1"/>
    <row r="3" spans="1:7" ht="12.75">
      <c r="A3" s="166" t="s">
        <v>2</v>
      </c>
      <c r="B3" s="167"/>
      <c r="C3" s="167"/>
      <c r="D3" s="167"/>
      <c r="E3" s="167"/>
      <c r="F3" s="167"/>
      <c r="G3" s="168"/>
    </row>
    <row r="4" spans="1:7" ht="12.75">
      <c r="A4" s="175" t="s">
        <v>696</v>
      </c>
      <c r="B4" s="176"/>
      <c r="C4" s="176"/>
      <c r="D4" s="176"/>
      <c r="E4" s="176"/>
      <c r="F4" s="176"/>
      <c r="G4" s="177"/>
    </row>
    <row r="5" spans="1:7" ht="12.75">
      <c r="A5" s="172" t="s">
        <v>666</v>
      </c>
      <c r="B5" s="173"/>
      <c r="C5" s="173"/>
      <c r="D5" s="173"/>
      <c r="E5" s="173"/>
      <c r="F5" s="173"/>
      <c r="G5" s="174"/>
    </row>
    <row r="6" spans="1:7" ht="12.75">
      <c r="A6" s="40"/>
      <c r="B6" s="12"/>
      <c r="C6" s="12"/>
      <c r="D6" s="12"/>
      <c r="E6" s="12"/>
      <c r="F6" s="14"/>
      <c r="G6" s="43"/>
    </row>
    <row r="7" spans="1:7" ht="24">
      <c r="A7" s="3" t="s">
        <v>621</v>
      </c>
      <c r="B7" s="4" t="s">
        <v>0</v>
      </c>
      <c r="C7" s="4" t="s">
        <v>622</v>
      </c>
      <c r="D7" s="4" t="s">
        <v>1</v>
      </c>
      <c r="E7" s="5" t="s">
        <v>623</v>
      </c>
      <c r="F7" s="5" t="s">
        <v>624</v>
      </c>
      <c r="G7" s="6" t="s">
        <v>625</v>
      </c>
    </row>
    <row r="8" spans="1:7" ht="12.75">
      <c r="A8" s="7"/>
      <c r="B8" s="8"/>
      <c r="C8" s="9"/>
      <c r="D8" s="8"/>
      <c r="E8" s="8"/>
      <c r="F8" s="5" t="s">
        <v>626</v>
      </c>
      <c r="G8" s="10"/>
    </row>
    <row r="9" spans="1:7" ht="12.75">
      <c r="A9" s="20" t="s">
        <v>627</v>
      </c>
      <c r="B9" s="12"/>
      <c r="C9" s="12"/>
      <c r="D9" s="12"/>
      <c r="E9" s="12"/>
      <c r="F9" s="14"/>
      <c r="G9" s="43"/>
    </row>
    <row r="10" spans="1:7" ht="12.75">
      <c r="A10" s="20" t="s">
        <v>628</v>
      </c>
      <c r="B10" s="12"/>
      <c r="C10" s="12"/>
      <c r="D10" s="12"/>
      <c r="E10" s="12"/>
      <c r="F10" s="14"/>
      <c r="G10" s="43"/>
    </row>
    <row r="11" spans="1:7" ht="12.75">
      <c r="A11" s="13" t="s">
        <v>224</v>
      </c>
      <c r="B11" s="13" t="s">
        <v>223</v>
      </c>
      <c r="C11" s="13" t="s">
        <v>46</v>
      </c>
      <c r="D11" s="13"/>
      <c r="E11" s="14">
        <v>4520</v>
      </c>
      <c r="F11" s="14">
        <v>65.31174</v>
      </c>
      <c r="G11" s="124">
        <v>2.15485288</v>
      </c>
    </row>
    <row r="12" spans="1:7" ht="12.75">
      <c r="A12" s="13" t="s">
        <v>95</v>
      </c>
      <c r="B12" s="13" t="s">
        <v>94</v>
      </c>
      <c r="C12" s="13" t="s">
        <v>46</v>
      </c>
      <c r="D12" s="13"/>
      <c r="E12" s="14">
        <v>6850</v>
      </c>
      <c r="F12" s="14">
        <v>61.783575</v>
      </c>
      <c r="G12" s="124">
        <v>2.0384469</v>
      </c>
    </row>
    <row r="13" spans="1:7" ht="12.75">
      <c r="A13" s="13" t="s">
        <v>175</v>
      </c>
      <c r="B13" s="13" t="s">
        <v>216</v>
      </c>
      <c r="C13" s="13" t="s">
        <v>51</v>
      </c>
      <c r="D13" s="13"/>
      <c r="E13" s="14">
        <v>4000</v>
      </c>
      <c r="F13" s="14">
        <v>61.486</v>
      </c>
      <c r="G13" s="124">
        <v>2.02862891</v>
      </c>
    </row>
    <row r="14" spans="1:7" ht="12.75">
      <c r="A14" s="13" t="s">
        <v>425</v>
      </c>
      <c r="B14" s="13" t="s">
        <v>424</v>
      </c>
      <c r="C14" s="13" t="s">
        <v>210</v>
      </c>
      <c r="D14" s="13"/>
      <c r="E14" s="14">
        <v>19543</v>
      </c>
      <c r="F14" s="14">
        <v>52.3654685</v>
      </c>
      <c r="G14" s="124">
        <v>1.72771205</v>
      </c>
    </row>
    <row r="15" spans="1:7" ht="12.75">
      <c r="A15" s="13" t="s">
        <v>421</v>
      </c>
      <c r="B15" s="13" t="s">
        <v>420</v>
      </c>
      <c r="C15" s="13" t="s">
        <v>19</v>
      </c>
      <c r="D15" s="13"/>
      <c r="E15" s="14">
        <v>28300</v>
      </c>
      <c r="F15" s="14">
        <v>51.77485</v>
      </c>
      <c r="G15" s="124">
        <v>1.70822557</v>
      </c>
    </row>
    <row r="16" spans="1:7" ht="12.75">
      <c r="A16" s="13" t="s">
        <v>220</v>
      </c>
      <c r="B16" s="13" t="s">
        <v>219</v>
      </c>
      <c r="C16" s="13" t="s">
        <v>46</v>
      </c>
      <c r="D16" s="13"/>
      <c r="E16" s="14">
        <v>17800</v>
      </c>
      <c r="F16" s="14">
        <v>49.573</v>
      </c>
      <c r="G16" s="124">
        <v>1.63557917</v>
      </c>
    </row>
    <row r="17" spans="1:7" ht="12.75">
      <c r="A17" s="13" t="s">
        <v>60</v>
      </c>
      <c r="B17" s="13" t="s">
        <v>59</v>
      </c>
      <c r="C17" s="13" t="s">
        <v>24</v>
      </c>
      <c r="D17" s="13"/>
      <c r="E17" s="14">
        <v>170</v>
      </c>
      <c r="F17" s="14">
        <v>44.3156</v>
      </c>
      <c r="G17" s="124">
        <v>1.46211995</v>
      </c>
    </row>
    <row r="18" spans="1:7" ht="12.75">
      <c r="A18" s="13" t="s">
        <v>226</v>
      </c>
      <c r="B18" s="13" t="s">
        <v>225</v>
      </c>
      <c r="C18" s="13" t="s">
        <v>213</v>
      </c>
      <c r="D18" s="13"/>
      <c r="E18" s="14">
        <v>4000</v>
      </c>
      <c r="F18" s="14">
        <v>36.758</v>
      </c>
      <c r="G18" s="124">
        <v>1.21276943</v>
      </c>
    </row>
    <row r="19" spans="1:7" ht="12.75">
      <c r="A19" s="13" t="s">
        <v>252</v>
      </c>
      <c r="B19" s="13" t="s">
        <v>251</v>
      </c>
      <c r="C19" s="13" t="s">
        <v>24</v>
      </c>
      <c r="D19" s="13"/>
      <c r="E19" s="14">
        <v>8000</v>
      </c>
      <c r="F19" s="14">
        <v>36.712</v>
      </c>
      <c r="G19" s="124">
        <v>1.21125174</v>
      </c>
    </row>
    <row r="20" spans="1:7" ht="12.75">
      <c r="A20" s="13" t="s">
        <v>112</v>
      </c>
      <c r="B20" s="13" t="s">
        <v>111</v>
      </c>
      <c r="C20" s="13" t="s">
        <v>113</v>
      </c>
      <c r="D20" s="13"/>
      <c r="E20" s="14">
        <v>169</v>
      </c>
      <c r="F20" s="14">
        <v>32.4269595</v>
      </c>
      <c r="G20" s="124">
        <v>1.06987391</v>
      </c>
    </row>
    <row r="21" spans="1:8" s="94" customFormat="1" ht="12.75">
      <c r="A21" s="90" t="s">
        <v>43</v>
      </c>
      <c r="B21" s="90" t="s">
        <v>42</v>
      </c>
      <c r="C21" s="90" t="s">
        <v>33</v>
      </c>
      <c r="D21" s="90"/>
      <c r="E21" s="14">
        <v>855</v>
      </c>
      <c r="F21" s="14">
        <v>30.9899025</v>
      </c>
      <c r="G21" s="124">
        <v>1.02246059</v>
      </c>
      <c r="H21"/>
    </row>
    <row r="22" spans="1:7" ht="12.75">
      <c r="A22" s="13" t="s">
        <v>254</v>
      </c>
      <c r="B22" s="13" t="s">
        <v>253</v>
      </c>
      <c r="C22" s="13" t="s">
        <v>162</v>
      </c>
      <c r="D22" s="13"/>
      <c r="E22" s="14">
        <v>5000</v>
      </c>
      <c r="F22" s="14">
        <v>22.4625</v>
      </c>
      <c r="G22" s="124">
        <v>0.74111305</v>
      </c>
    </row>
    <row r="23" spans="1:7" ht="12.75">
      <c r="A23" s="13" t="s">
        <v>228</v>
      </c>
      <c r="B23" s="13" t="s">
        <v>227</v>
      </c>
      <c r="C23" s="13" t="s">
        <v>49</v>
      </c>
      <c r="D23" s="13"/>
      <c r="E23" s="14">
        <v>3200</v>
      </c>
      <c r="F23" s="14">
        <v>14.0816</v>
      </c>
      <c r="G23" s="124">
        <v>0.46459911</v>
      </c>
    </row>
    <row r="24" spans="1:8" ht="12.75">
      <c r="A24" s="20" t="s">
        <v>629</v>
      </c>
      <c r="B24" s="12"/>
      <c r="C24" s="12"/>
      <c r="D24" s="12"/>
      <c r="E24" s="15">
        <f>SUM(E11:E23)</f>
        <v>102407</v>
      </c>
      <c r="F24" s="15">
        <v>560.0411955000001</v>
      </c>
      <c r="G24" s="15">
        <f>SUM(G11:G23)</f>
        <v>18.477633259999998</v>
      </c>
      <c r="H24" s="63"/>
    </row>
    <row r="25" spans="1:7" ht="12.75">
      <c r="A25" s="20"/>
      <c r="B25" s="12"/>
      <c r="C25" s="12"/>
      <c r="D25" s="12"/>
      <c r="E25" s="15"/>
      <c r="F25" s="14"/>
      <c r="G25" s="46"/>
    </row>
    <row r="26" spans="1:7" ht="12.75">
      <c r="A26" s="72" t="s">
        <v>630</v>
      </c>
      <c r="B26" s="12"/>
      <c r="C26" s="54"/>
      <c r="D26" s="12"/>
      <c r="E26" s="12"/>
      <c r="F26" s="74"/>
      <c r="G26" s="24" t="s">
        <v>631</v>
      </c>
    </row>
    <row r="27" spans="1:7" ht="12.75">
      <c r="A27" s="72" t="s">
        <v>629</v>
      </c>
      <c r="B27" s="12"/>
      <c r="C27" s="54"/>
      <c r="D27" s="12"/>
      <c r="E27" s="12"/>
      <c r="F27" s="73"/>
      <c r="G27" s="26">
        <v>0</v>
      </c>
    </row>
    <row r="28" spans="1:7" ht="12.75">
      <c r="A28" s="72"/>
      <c r="B28" s="12"/>
      <c r="C28" s="54"/>
      <c r="D28" s="12"/>
      <c r="E28" s="12"/>
      <c r="F28" s="73"/>
      <c r="G28" s="26"/>
    </row>
    <row r="29" spans="1:7" ht="12.75">
      <c r="A29" s="72" t="s">
        <v>651</v>
      </c>
      <c r="B29" s="12"/>
      <c r="C29" s="54"/>
      <c r="D29" s="12"/>
      <c r="E29" s="12"/>
      <c r="F29" s="73"/>
      <c r="G29" s="26"/>
    </row>
    <row r="30" spans="1:7" ht="12.75">
      <c r="A30" s="72" t="s">
        <v>670</v>
      </c>
      <c r="B30" s="12"/>
      <c r="C30" s="12"/>
      <c r="D30" s="12"/>
      <c r="E30" s="15"/>
      <c r="F30" s="14"/>
      <c r="G30" s="46"/>
    </row>
    <row r="31" spans="1:7" ht="12.75">
      <c r="A31" s="90" t="s">
        <v>149</v>
      </c>
      <c r="B31" s="90" t="s">
        <v>148</v>
      </c>
      <c r="C31" s="90" t="s">
        <v>129</v>
      </c>
      <c r="D31" s="90" t="s">
        <v>146</v>
      </c>
      <c r="E31" s="14">
        <v>20</v>
      </c>
      <c r="F31" s="14">
        <v>205.036</v>
      </c>
      <c r="G31" s="125">
        <v>6.76482381</v>
      </c>
    </row>
    <row r="32" spans="1:7" ht="12.75">
      <c r="A32" s="90" t="s">
        <v>176</v>
      </c>
      <c r="B32" s="90" t="s">
        <v>174</v>
      </c>
      <c r="C32" s="90" t="s">
        <v>51</v>
      </c>
      <c r="D32" s="90" t="s">
        <v>146</v>
      </c>
      <c r="E32" s="14">
        <v>2</v>
      </c>
      <c r="F32" s="14">
        <v>202.5914</v>
      </c>
      <c r="G32" s="125">
        <v>6.68416828</v>
      </c>
    </row>
    <row r="33" spans="1:7" ht="12.75">
      <c r="A33" s="90" t="s">
        <v>171</v>
      </c>
      <c r="B33" s="90" t="s">
        <v>169</v>
      </c>
      <c r="C33" s="90" t="s">
        <v>51</v>
      </c>
      <c r="D33" s="90" t="s">
        <v>170</v>
      </c>
      <c r="E33" s="14">
        <v>20</v>
      </c>
      <c r="F33" s="14">
        <v>199.989</v>
      </c>
      <c r="G33" s="125">
        <v>6.59830639</v>
      </c>
    </row>
    <row r="34" spans="1:7" ht="12.75">
      <c r="A34" s="90" t="s">
        <v>419</v>
      </c>
      <c r="B34" s="90" t="s">
        <v>418</v>
      </c>
      <c r="C34" s="90" t="s">
        <v>129</v>
      </c>
      <c r="D34" s="90" t="s">
        <v>146</v>
      </c>
      <c r="E34" s="14">
        <v>67415</v>
      </c>
      <c r="F34" s="14">
        <v>8.7630062</v>
      </c>
      <c r="G34" s="125">
        <v>0.2891209</v>
      </c>
    </row>
    <row r="35" spans="1:8" ht="12.75">
      <c r="A35" s="20" t="s">
        <v>629</v>
      </c>
      <c r="B35" s="12"/>
      <c r="C35" s="12"/>
      <c r="D35" s="12"/>
      <c r="E35" s="15">
        <f>SUM(E31:E34)</f>
        <v>67457</v>
      </c>
      <c r="F35" s="16">
        <v>616.3794062</v>
      </c>
      <c r="G35" s="46">
        <f>SUM(G31:G34)</f>
        <v>20.336419380000002</v>
      </c>
      <c r="H35" s="63"/>
    </row>
    <row r="36" spans="1:7" ht="12.75">
      <c r="A36" s="20"/>
      <c r="B36" s="12"/>
      <c r="C36" s="12"/>
      <c r="D36" s="12"/>
      <c r="E36" s="15"/>
      <c r="F36" s="14"/>
      <c r="G36" s="46"/>
    </row>
    <row r="37" spans="1:7" ht="12.75">
      <c r="A37" s="72" t="s">
        <v>645</v>
      </c>
      <c r="B37" s="12"/>
      <c r="C37" s="12"/>
      <c r="D37" s="12"/>
      <c r="E37" s="15"/>
      <c r="F37" s="14"/>
      <c r="G37" s="46"/>
    </row>
    <row r="38" spans="1:7" ht="12.75">
      <c r="A38" s="72" t="s">
        <v>638</v>
      </c>
      <c r="B38" s="12"/>
      <c r="C38" s="12"/>
      <c r="D38" s="12"/>
      <c r="E38" s="15"/>
      <c r="F38" s="14"/>
      <c r="G38" s="46"/>
    </row>
    <row r="39" spans="1:7" ht="24">
      <c r="A39" s="99" t="s">
        <v>697</v>
      </c>
      <c r="B39" s="90" t="s">
        <v>3</v>
      </c>
      <c r="C39" s="13" t="s">
        <v>4</v>
      </c>
      <c r="D39" s="90" t="s">
        <v>3</v>
      </c>
      <c r="E39" s="14">
        <v>14427665</v>
      </c>
      <c r="F39" s="14">
        <v>144.2552698</v>
      </c>
      <c r="G39" s="122">
        <v>4.75946412</v>
      </c>
    </row>
    <row r="40" spans="1:8" ht="12.75">
      <c r="A40" s="20" t="s">
        <v>629</v>
      </c>
      <c r="B40" s="12"/>
      <c r="C40" s="12"/>
      <c r="D40" s="12"/>
      <c r="E40" s="16">
        <v>14427665</v>
      </c>
      <c r="F40" s="11">
        <v>144.2552698</v>
      </c>
      <c r="G40" s="46">
        <v>4.75946412</v>
      </c>
      <c r="H40" s="63"/>
    </row>
    <row r="41" spans="1:7" ht="12.75">
      <c r="A41" s="20"/>
      <c r="B41" s="12"/>
      <c r="C41" s="12"/>
      <c r="D41" s="12"/>
      <c r="E41" s="15"/>
      <c r="F41" s="106"/>
      <c r="G41" s="46"/>
    </row>
    <row r="42" spans="1:7" ht="12.75">
      <c r="A42" s="52" t="s">
        <v>646</v>
      </c>
      <c r="B42" s="12"/>
      <c r="C42" s="12"/>
      <c r="D42" s="12"/>
      <c r="E42" s="12"/>
      <c r="F42" s="106"/>
      <c r="G42" s="46"/>
    </row>
    <row r="43" spans="1:7" ht="12.75">
      <c r="A43" s="13" t="s">
        <v>181</v>
      </c>
      <c r="B43" s="13" t="s">
        <v>179</v>
      </c>
      <c r="C43" s="13"/>
      <c r="D43" s="13" t="s">
        <v>180</v>
      </c>
      <c r="E43" s="14">
        <v>650000</v>
      </c>
      <c r="F43" s="14">
        <v>672.9489</v>
      </c>
      <c r="G43" s="122">
        <v>22.2028363</v>
      </c>
    </row>
    <row r="44" spans="1:7" ht="12.75">
      <c r="A44" s="96" t="s">
        <v>427</v>
      </c>
      <c r="B44" s="13" t="s">
        <v>426</v>
      </c>
      <c r="C44" s="13"/>
      <c r="D44" s="13" t="s">
        <v>180</v>
      </c>
      <c r="E44" s="14">
        <v>500000</v>
      </c>
      <c r="F44" s="98">
        <v>520.4405</v>
      </c>
      <c r="G44" s="122">
        <v>17.1710738</v>
      </c>
    </row>
    <row r="45" spans="1:7" ht="12.75">
      <c r="A45" s="20" t="s">
        <v>629</v>
      </c>
      <c r="B45" s="12"/>
      <c r="C45" s="12"/>
      <c r="D45" s="12"/>
      <c r="E45" s="15">
        <f>SUM(E43:E44)</f>
        <v>1150000</v>
      </c>
      <c r="F45" s="151">
        <v>1193.3894</v>
      </c>
      <c r="G45" s="46">
        <f>SUM(G43:G44)</f>
        <v>39.3739101</v>
      </c>
    </row>
    <row r="46" spans="1:7" ht="12.75">
      <c r="A46" s="20" t="s">
        <v>639</v>
      </c>
      <c r="B46" s="12"/>
      <c r="C46" s="12"/>
      <c r="D46" s="12"/>
      <c r="E46" s="15">
        <f>E45+E40+E35+E27+E24</f>
        <v>15747529</v>
      </c>
      <c r="F46" s="107">
        <f>F45+F40+F35+F27+F24</f>
        <v>2514.0652715</v>
      </c>
      <c r="G46" s="15">
        <f>G45+G40+G35+G27+G24</f>
        <v>82.94742686000001</v>
      </c>
    </row>
    <row r="47" spans="1:7" ht="12.75">
      <c r="A47" s="20" t="s">
        <v>640</v>
      </c>
      <c r="B47" s="12"/>
      <c r="C47" s="12"/>
      <c r="D47" s="12"/>
      <c r="E47" s="12"/>
      <c r="F47" s="152">
        <v>516.8488460000002</v>
      </c>
      <c r="G47" s="46">
        <f>F47/F48*100</f>
        <v>17.052573116994633</v>
      </c>
    </row>
    <row r="48" spans="1:8" ht="13.5" thickBot="1">
      <c r="A48" s="41" t="s">
        <v>641</v>
      </c>
      <c r="B48" s="47"/>
      <c r="C48" s="47"/>
      <c r="D48" s="47"/>
      <c r="E48" s="47"/>
      <c r="F48" s="153">
        <v>3030.9141175</v>
      </c>
      <c r="G48" s="49">
        <f>SUM(G46:G47)</f>
        <v>99.99999997699464</v>
      </c>
      <c r="H48" s="63"/>
    </row>
    <row r="50" ht="12.75">
      <c r="A50" s="63" t="s">
        <v>694</v>
      </c>
    </row>
  </sheetData>
  <sheetProtection/>
  <mergeCells count="3">
    <mergeCell ref="A3:G3"/>
    <mergeCell ref="A4:G4"/>
    <mergeCell ref="A5:G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3:G7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140625" style="0" customWidth="1"/>
    <col min="2" max="2" width="13.421875" style="0" customWidth="1"/>
    <col min="3" max="3" width="22.57421875" style="0" customWidth="1"/>
    <col min="4" max="4" width="5.8515625" style="0" bestFit="1" customWidth="1"/>
    <col min="5" max="5" width="11.28125" style="0" customWidth="1"/>
    <col min="6" max="6" width="13.8515625" style="0" bestFit="1" customWidth="1"/>
    <col min="7" max="7" width="6.421875" style="0" customWidth="1"/>
  </cols>
  <sheetData>
    <row r="2" ht="13.5" thickBot="1"/>
    <row r="3" spans="1:7" ht="12.75">
      <c r="A3" s="166" t="s">
        <v>2</v>
      </c>
      <c r="B3" s="167"/>
      <c r="C3" s="167"/>
      <c r="D3" s="167"/>
      <c r="E3" s="167"/>
      <c r="F3" s="167"/>
      <c r="G3" s="168"/>
    </row>
    <row r="4" spans="1:7" ht="12.75">
      <c r="A4" s="175" t="s">
        <v>696</v>
      </c>
      <c r="B4" s="176"/>
      <c r="C4" s="176"/>
      <c r="D4" s="176"/>
      <c r="E4" s="176"/>
      <c r="F4" s="176"/>
      <c r="G4" s="177"/>
    </row>
    <row r="5" spans="1:7" ht="12.75">
      <c r="A5" s="172" t="s">
        <v>667</v>
      </c>
      <c r="B5" s="173"/>
      <c r="C5" s="173"/>
      <c r="D5" s="173"/>
      <c r="E5" s="173"/>
      <c r="F5" s="173"/>
      <c r="G5" s="174"/>
    </row>
    <row r="6" spans="1:7" ht="12.75">
      <c r="A6" s="40"/>
      <c r="B6" s="12"/>
      <c r="C6" s="12"/>
      <c r="D6" s="12"/>
      <c r="E6" s="12"/>
      <c r="F6" s="14"/>
      <c r="G6" s="43"/>
    </row>
    <row r="7" spans="1:7" ht="24">
      <c r="A7" s="3" t="s">
        <v>621</v>
      </c>
      <c r="B7" s="4" t="s">
        <v>0</v>
      </c>
      <c r="C7" s="4" t="s">
        <v>622</v>
      </c>
      <c r="D7" s="4" t="s">
        <v>1</v>
      </c>
      <c r="E7" s="5" t="s">
        <v>623</v>
      </c>
      <c r="F7" s="5" t="s">
        <v>624</v>
      </c>
      <c r="G7" s="6" t="s">
        <v>625</v>
      </c>
    </row>
    <row r="8" spans="1:7" ht="12.75">
      <c r="A8" s="7"/>
      <c r="B8" s="8"/>
      <c r="C8" s="9"/>
      <c r="D8" s="8"/>
      <c r="E8" s="8"/>
      <c r="F8" s="5" t="s">
        <v>626</v>
      </c>
      <c r="G8" s="10"/>
    </row>
    <row r="9" spans="1:7" ht="12.75">
      <c r="A9" s="20" t="s">
        <v>627</v>
      </c>
      <c r="B9" s="12"/>
      <c r="C9" s="12"/>
      <c r="D9" s="12"/>
      <c r="E9" s="12"/>
      <c r="F9" s="14"/>
      <c r="G9" s="43"/>
    </row>
    <row r="10" spans="1:7" ht="12.75">
      <c r="A10" s="20" t="s">
        <v>628</v>
      </c>
      <c r="B10" s="12"/>
      <c r="C10" s="12"/>
      <c r="D10" s="12"/>
      <c r="E10" s="12"/>
      <c r="F10" s="14"/>
      <c r="G10" s="43"/>
    </row>
    <row r="11" spans="1:7" ht="12.75">
      <c r="A11" s="128" t="s">
        <v>483</v>
      </c>
      <c r="B11" s="115" t="s">
        <v>482</v>
      </c>
      <c r="C11" s="115" t="s">
        <v>31</v>
      </c>
      <c r="D11" s="115"/>
      <c r="E11" s="127">
        <v>21129</v>
      </c>
      <c r="F11" s="102">
        <v>170.3314335</v>
      </c>
      <c r="G11" s="124">
        <v>4.31293771</v>
      </c>
    </row>
    <row r="12" spans="1:7" ht="12.75">
      <c r="A12" s="115" t="s">
        <v>433</v>
      </c>
      <c r="B12" s="115" t="s">
        <v>432</v>
      </c>
      <c r="C12" s="115" t="s">
        <v>51</v>
      </c>
      <c r="D12" s="115"/>
      <c r="E12" s="127">
        <v>3502</v>
      </c>
      <c r="F12" s="102">
        <v>160.239263</v>
      </c>
      <c r="G12" s="124">
        <v>4.05739531</v>
      </c>
    </row>
    <row r="13" spans="1:7" ht="12.75">
      <c r="A13" s="115" t="s">
        <v>391</v>
      </c>
      <c r="B13" s="115" t="s">
        <v>390</v>
      </c>
      <c r="C13" s="115" t="s">
        <v>210</v>
      </c>
      <c r="D13" s="115"/>
      <c r="E13" s="127">
        <v>63497</v>
      </c>
      <c r="F13" s="102">
        <v>154.6469435</v>
      </c>
      <c r="G13" s="124">
        <v>3.915793</v>
      </c>
    </row>
    <row r="14" spans="1:7" ht="12.75">
      <c r="A14" s="115" t="s">
        <v>447</v>
      </c>
      <c r="B14" s="115" t="s">
        <v>446</v>
      </c>
      <c r="C14" s="115" t="s">
        <v>49</v>
      </c>
      <c r="D14" s="115"/>
      <c r="E14" s="127">
        <v>28814</v>
      </c>
      <c r="F14" s="102">
        <v>154.48626099999998</v>
      </c>
      <c r="G14" s="124">
        <v>3.91172438</v>
      </c>
    </row>
    <row r="15" spans="1:7" ht="12.75">
      <c r="A15" s="115" t="s">
        <v>328</v>
      </c>
      <c r="B15" s="115" t="s">
        <v>327</v>
      </c>
      <c r="C15" s="115" t="s">
        <v>51</v>
      </c>
      <c r="D15" s="115"/>
      <c r="E15" s="127">
        <v>12053</v>
      </c>
      <c r="F15" s="102">
        <v>153.82038599999998</v>
      </c>
      <c r="G15" s="124">
        <v>3.89486385</v>
      </c>
    </row>
    <row r="16" spans="1:7" ht="12.75">
      <c r="A16" s="115" t="s">
        <v>76</v>
      </c>
      <c r="B16" s="115" t="s">
        <v>75</v>
      </c>
      <c r="C16" s="115" t="s">
        <v>33</v>
      </c>
      <c r="D16" s="115"/>
      <c r="E16" s="127">
        <v>7267</v>
      </c>
      <c r="F16" s="102">
        <v>126.649276</v>
      </c>
      <c r="G16" s="124">
        <v>3.20686809</v>
      </c>
    </row>
    <row r="17" spans="1:7" ht="12.75">
      <c r="A17" s="115" t="s">
        <v>43</v>
      </c>
      <c r="B17" s="115" t="s">
        <v>42</v>
      </c>
      <c r="C17" s="115" t="s">
        <v>33</v>
      </c>
      <c r="D17" s="115"/>
      <c r="E17" s="127">
        <v>3391</v>
      </c>
      <c r="F17" s="102">
        <v>122.90849050000001</v>
      </c>
      <c r="G17" s="124">
        <v>3.1121482</v>
      </c>
    </row>
    <row r="18" spans="1:7" ht="12.75">
      <c r="A18" s="115" t="s">
        <v>375</v>
      </c>
      <c r="B18" s="115" t="s">
        <v>374</v>
      </c>
      <c r="C18" s="115" t="s">
        <v>41</v>
      </c>
      <c r="D18" s="115"/>
      <c r="E18" s="127">
        <v>30127</v>
      </c>
      <c r="F18" s="102">
        <v>120.8845875</v>
      </c>
      <c r="G18" s="124">
        <v>3.06090124</v>
      </c>
    </row>
    <row r="19" spans="1:7" ht="12.75">
      <c r="A19" s="115" t="s">
        <v>453</v>
      </c>
      <c r="B19" s="115" t="s">
        <v>452</v>
      </c>
      <c r="C19" s="115" t="s">
        <v>162</v>
      </c>
      <c r="D19" s="115"/>
      <c r="E19" s="127">
        <v>60301</v>
      </c>
      <c r="F19" s="102">
        <v>119.99899</v>
      </c>
      <c r="G19" s="124">
        <v>3.03847715</v>
      </c>
    </row>
    <row r="20" spans="1:7" ht="12.75">
      <c r="A20" s="115" t="s">
        <v>455</v>
      </c>
      <c r="B20" s="115" t="s">
        <v>454</v>
      </c>
      <c r="C20" s="115" t="s">
        <v>51</v>
      </c>
      <c r="D20" s="115"/>
      <c r="E20" s="127">
        <v>17566</v>
      </c>
      <c r="F20" s="102">
        <v>117.498974</v>
      </c>
      <c r="G20" s="124">
        <v>2.97517461</v>
      </c>
    </row>
    <row r="21" spans="1:7" ht="12.75">
      <c r="A21" s="115" t="s">
        <v>151</v>
      </c>
      <c r="B21" s="115" t="s">
        <v>471</v>
      </c>
      <c r="C21" s="115" t="s">
        <v>21</v>
      </c>
      <c r="D21" s="115"/>
      <c r="E21" s="127">
        <v>4705</v>
      </c>
      <c r="F21" s="102">
        <v>117.4532675</v>
      </c>
      <c r="G21" s="124">
        <v>2.97401728</v>
      </c>
    </row>
    <row r="22" spans="1:7" ht="12.75">
      <c r="A22" s="115" t="s">
        <v>481</v>
      </c>
      <c r="B22" s="115" t="s">
        <v>480</v>
      </c>
      <c r="C22" s="115" t="s">
        <v>86</v>
      </c>
      <c r="D22" s="115"/>
      <c r="E22" s="127">
        <v>24207</v>
      </c>
      <c r="F22" s="102">
        <v>113.8334175</v>
      </c>
      <c r="G22" s="124">
        <v>2.88235958</v>
      </c>
    </row>
    <row r="23" spans="1:7" ht="12.75">
      <c r="A23" s="115" t="s">
        <v>112</v>
      </c>
      <c r="B23" s="115" t="s">
        <v>111</v>
      </c>
      <c r="C23" s="115" t="s">
        <v>113</v>
      </c>
      <c r="D23" s="115"/>
      <c r="E23" s="127">
        <v>506</v>
      </c>
      <c r="F23" s="102">
        <v>97.089003</v>
      </c>
      <c r="G23" s="124">
        <v>2.45837667</v>
      </c>
    </row>
    <row r="24" spans="1:7" ht="12.75">
      <c r="A24" s="115" t="s">
        <v>475</v>
      </c>
      <c r="B24" s="115" t="s">
        <v>474</v>
      </c>
      <c r="C24" s="115" t="s">
        <v>51</v>
      </c>
      <c r="D24" s="115"/>
      <c r="E24" s="127">
        <v>46658</v>
      </c>
      <c r="F24" s="102">
        <v>94.505779</v>
      </c>
      <c r="G24" s="124">
        <v>2.39296723</v>
      </c>
    </row>
    <row r="25" spans="1:7" ht="12.75">
      <c r="A25" s="115" t="s">
        <v>457</v>
      </c>
      <c r="B25" s="115" t="s">
        <v>456</v>
      </c>
      <c r="C25" s="115" t="s">
        <v>33</v>
      </c>
      <c r="D25" s="115"/>
      <c r="E25" s="127">
        <v>29945</v>
      </c>
      <c r="F25" s="102">
        <v>94.38664</v>
      </c>
      <c r="G25" s="124">
        <v>2.38995053</v>
      </c>
    </row>
    <row r="26" spans="1:7" ht="12.75">
      <c r="A26" s="115" t="s">
        <v>437</v>
      </c>
      <c r="B26" s="115" t="s">
        <v>436</v>
      </c>
      <c r="C26" s="115" t="s">
        <v>33</v>
      </c>
      <c r="D26" s="115"/>
      <c r="E26" s="127">
        <v>32505</v>
      </c>
      <c r="F26" s="102">
        <v>93.2080875</v>
      </c>
      <c r="G26" s="124">
        <v>2.36010857</v>
      </c>
    </row>
    <row r="27" spans="1:7" ht="12.75">
      <c r="A27" s="115" t="s">
        <v>203</v>
      </c>
      <c r="B27" s="115" t="s">
        <v>202</v>
      </c>
      <c r="C27" s="115" t="s">
        <v>19</v>
      </c>
      <c r="D27" s="115"/>
      <c r="E27" s="127">
        <v>52224</v>
      </c>
      <c r="F27" s="102">
        <v>91.757568</v>
      </c>
      <c r="G27" s="124">
        <v>2.32338017</v>
      </c>
    </row>
    <row r="28" spans="1:7" ht="12.75">
      <c r="A28" s="115" t="s">
        <v>479</v>
      </c>
      <c r="B28" s="115" t="s">
        <v>478</v>
      </c>
      <c r="C28" s="115" t="s">
        <v>51</v>
      </c>
      <c r="D28" s="115"/>
      <c r="E28" s="127">
        <v>8424</v>
      </c>
      <c r="F28" s="102">
        <v>87.495876</v>
      </c>
      <c r="G28" s="124">
        <v>2.21547048</v>
      </c>
    </row>
    <row r="29" spans="1:7" ht="12.75">
      <c r="A29" s="115" t="s">
        <v>154</v>
      </c>
      <c r="B29" s="115" t="s">
        <v>470</v>
      </c>
      <c r="C29" s="115" t="s">
        <v>51</v>
      </c>
      <c r="D29" s="115"/>
      <c r="E29" s="127">
        <v>50544</v>
      </c>
      <c r="F29" s="102">
        <v>80.8704</v>
      </c>
      <c r="G29" s="124">
        <v>2.04770776</v>
      </c>
    </row>
    <row r="30" spans="1:7" ht="12.75">
      <c r="A30" s="115" t="s">
        <v>54</v>
      </c>
      <c r="B30" s="115" t="s">
        <v>53</v>
      </c>
      <c r="C30" s="115" t="s">
        <v>33</v>
      </c>
      <c r="D30" s="115"/>
      <c r="E30" s="127">
        <v>7685</v>
      </c>
      <c r="F30" s="102">
        <v>79.5973875</v>
      </c>
      <c r="G30" s="124">
        <v>2.01547399</v>
      </c>
    </row>
    <row r="31" spans="1:7" ht="12.75">
      <c r="A31" s="115" t="s">
        <v>443</v>
      </c>
      <c r="B31" s="115" t="s">
        <v>442</v>
      </c>
      <c r="C31" s="115" t="s">
        <v>21</v>
      </c>
      <c r="D31" s="115"/>
      <c r="E31" s="127">
        <v>8787</v>
      </c>
      <c r="F31" s="102">
        <v>78.6392565</v>
      </c>
      <c r="G31" s="124">
        <v>1.99121329</v>
      </c>
    </row>
    <row r="32" spans="1:7" ht="12.75">
      <c r="A32" s="115" t="s">
        <v>58</v>
      </c>
      <c r="B32" s="115" t="s">
        <v>57</v>
      </c>
      <c r="C32" s="115" t="s">
        <v>37</v>
      </c>
      <c r="D32" s="115"/>
      <c r="E32" s="127">
        <v>7833</v>
      </c>
      <c r="F32" s="102">
        <v>78.09501</v>
      </c>
      <c r="G32" s="124">
        <v>1.97743251</v>
      </c>
    </row>
    <row r="33" spans="1:7" ht="12.75">
      <c r="A33" s="115" t="s">
        <v>435</v>
      </c>
      <c r="B33" s="115" t="s">
        <v>434</v>
      </c>
      <c r="C33" s="115" t="s">
        <v>8</v>
      </c>
      <c r="D33" s="115"/>
      <c r="E33" s="127">
        <v>6324</v>
      </c>
      <c r="F33" s="102">
        <v>77.016834</v>
      </c>
      <c r="G33" s="124">
        <v>1.95013217</v>
      </c>
    </row>
    <row r="34" spans="1:7" ht="12.75">
      <c r="A34" s="115" t="s">
        <v>469</v>
      </c>
      <c r="B34" s="115" t="s">
        <v>468</v>
      </c>
      <c r="C34" s="115" t="s">
        <v>207</v>
      </c>
      <c r="D34" s="115"/>
      <c r="E34" s="127">
        <v>17404</v>
      </c>
      <c r="F34" s="102">
        <v>73.74945</v>
      </c>
      <c r="G34" s="124">
        <v>1.86739921</v>
      </c>
    </row>
    <row r="35" spans="1:7" ht="12.75">
      <c r="A35" s="115" t="s">
        <v>421</v>
      </c>
      <c r="B35" s="115" t="s">
        <v>420</v>
      </c>
      <c r="C35" s="115" t="s">
        <v>19</v>
      </c>
      <c r="D35" s="115"/>
      <c r="E35" s="127">
        <v>39930</v>
      </c>
      <c r="F35" s="102">
        <v>73.051935</v>
      </c>
      <c r="G35" s="124">
        <v>1.84973753</v>
      </c>
    </row>
    <row r="36" spans="1:7" ht="12.75">
      <c r="A36" s="115" t="s">
        <v>473</v>
      </c>
      <c r="B36" s="115" t="s">
        <v>472</v>
      </c>
      <c r="C36" s="115" t="s">
        <v>46</v>
      </c>
      <c r="D36" s="115"/>
      <c r="E36" s="127">
        <v>43208</v>
      </c>
      <c r="F36" s="102">
        <v>72.95670799999999</v>
      </c>
      <c r="G36" s="124">
        <v>1.8473263</v>
      </c>
    </row>
    <row r="37" spans="1:7" ht="12.75">
      <c r="A37" s="115" t="s">
        <v>431</v>
      </c>
      <c r="B37" s="115" t="s">
        <v>430</v>
      </c>
      <c r="C37" s="115" t="s">
        <v>24</v>
      </c>
      <c r="D37" s="115"/>
      <c r="E37" s="127">
        <v>82057</v>
      </c>
      <c r="F37" s="102">
        <v>70.076678</v>
      </c>
      <c r="G37" s="124">
        <v>1.77440148</v>
      </c>
    </row>
    <row r="38" spans="1:7" ht="12.75">
      <c r="A38" s="115" t="s">
        <v>395</v>
      </c>
      <c r="B38" s="115" t="s">
        <v>394</v>
      </c>
      <c r="C38" s="115" t="s">
        <v>19</v>
      </c>
      <c r="D38" s="115"/>
      <c r="E38" s="127">
        <v>5164</v>
      </c>
      <c r="F38" s="102">
        <v>67.774918</v>
      </c>
      <c r="G38" s="124">
        <v>1.71611894</v>
      </c>
    </row>
    <row r="39" spans="1:7" ht="12.75">
      <c r="A39" s="115" t="s">
        <v>445</v>
      </c>
      <c r="B39" s="115" t="s">
        <v>444</v>
      </c>
      <c r="C39" s="115" t="s">
        <v>86</v>
      </c>
      <c r="D39" s="115"/>
      <c r="E39" s="127">
        <v>13693</v>
      </c>
      <c r="F39" s="102">
        <v>66.260427</v>
      </c>
      <c r="G39" s="124">
        <v>1.67777073</v>
      </c>
    </row>
    <row r="40" spans="1:7" ht="12.75">
      <c r="A40" s="115" t="s">
        <v>332</v>
      </c>
      <c r="B40" s="115" t="s">
        <v>331</v>
      </c>
      <c r="C40" s="115" t="s">
        <v>21</v>
      </c>
      <c r="D40" s="115"/>
      <c r="E40" s="127">
        <v>14759</v>
      </c>
      <c r="F40" s="102">
        <v>64.9764975</v>
      </c>
      <c r="G40" s="124">
        <v>1.64526054</v>
      </c>
    </row>
    <row r="41" spans="1:7" ht="12.75">
      <c r="A41" s="115" t="s">
        <v>107</v>
      </c>
      <c r="B41" s="115" t="s">
        <v>106</v>
      </c>
      <c r="C41" s="115" t="s">
        <v>28</v>
      </c>
      <c r="D41" s="115"/>
      <c r="E41" s="127">
        <v>8923</v>
      </c>
      <c r="F41" s="102">
        <v>64.227754</v>
      </c>
      <c r="G41" s="124">
        <v>1.62630171</v>
      </c>
    </row>
    <row r="42" spans="1:7" ht="12.75">
      <c r="A42" s="115" t="s">
        <v>222</v>
      </c>
      <c r="B42" s="115" t="s">
        <v>221</v>
      </c>
      <c r="C42" s="115" t="s">
        <v>159</v>
      </c>
      <c r="D42" s="115"/>
      <c r="E42" s="127">
        <v>70983</v>
      </c>
      <c r="F42" s="102">
        <v>61.009888499999995</v>
      </c>
      <c r="G42" s="124">
        <v>1.54482261</v>
      </c>
    </row>
    <row r="43" spans="1:7" ht="12.75">
      <c r="A43" s="115" t="s">
        <v>463</v>
      </c>
      <c r="B43" s="115" t="s">
        <v>462</v>
      </c>
      <c r="C43" s="115" t="s">
        <v>206</v>
      </c>
      <c r="D43" s="115"/>
      <c r="E43" s="127">
        <v>45887</v>
      </c>
      <c r="F43" s="102">
        <v>58.505925</v>
      </c>
      <c r="G43" s="124">
        <v>1.48142011</v>
      </c>
    </row>
    <row r="44" spans="1:7" ht="12.75">
      <c r="A44" s="115" t="s">
        <v>459</v>
      </c>
      <c r="B44" s="115" t="s">
        <v>458</v>
      </c>
      <c r="C44" s="115" t="s">
        <v>33</v>
      </c>
      <c r="D44" s="115"/>
      <c r="E44" s="127">
        <v>2960</v>
      </c>
      <c r="F44" s="102">
        <v>55.52812</v>
      </c>
      <c r="G44" s="124">
        <v>1.40601953</v>
      </c>
    </row>
    <row r="45" spans="1:7" ht="12.75">
      <c r="A45" s="115" t="s">
        <v>441</v>
      </c>
      <c r="B45" s="115" t="s">
        <v>440</v>
      </c>
      <c r="C45" s="115" t="s">
        <v>166</v>
      </c>
      <c r="D45" s="115"/>
      <c r="E45" s="127">
        <v>25720</v>
      </c>
      <c r="F45" s="102">
        <v>47.8392</v>
      </c>
      <c r="G45" s="124">
        <v>1.2113295</v>
      </c>
    </row>
    <row r="46" spans="1:7" ht="12.75">
      <c r="A46" s="115" t="s">
        <v>439</v>
      </c>
      <c r="B46" s="115" t="s">
        <v>438</v>
      </c>
      <c r="C46" s="115" t="s">
        <v>21</v>
      </c>
      <c r="D46" s="115"/>
      <c r="E46" s="127">
        <v>7348</v>
      </c>
      <c r="F46" s="102">
        <v>46.174832</v>
      </c>
      <c r="G46" s="124">
        <v>1.16918627</v>
      </c>
    </row>
    <row r="47" spans="1:7" ht="12.75">
      <c r="A47" s="115" t="s">
        <v>465</v>
      </c>
      <c r="B47" s="115" t="s">
        <v>464</v>
      </c>
      <c r="C47" s="115" t="s">
        <v>213</v>
      </c>
      <c r="D47" s="115"/>
      <c r="E47" s="127">
        <v>1283</v>
      </c>
      <c r="F47" s="102">
        <v>45.644008</v>
      </c>
      <c r="G47" s="124">
        <v>1.15574536</v>
      </c>
    </row>
    <row r="48" spans="1:7" ht="12.75">
      <c r="A48" s="115" t="s">
        <v>449</v>
      </c>
      <c r="B48" s="115" t="s">
        <v>448</v>
      </c>
      <c r="C48" s="115" t="s">
        <v>51</v>
      </c>
      <c r="D48" s="115"/>
      <c r="E48" s="127">
        <v>10760</v>
      </c>
      <c r="F48" s="102">
        <v>43.6856</v>
      </c>
      <c r="G48" s="124">
        <v>1.10615679</v>
      </c>
    </row>
    <row r="49" spans="1:7" ht="12.75">
      <c r="A49" s="115" t="s">
        <v>18</v>
      </c>
      <c r="B49" s="115" t="s">
        <v>17</v>
      </c>
      <c r="C49" s="115" t="s">
        <v>19</v>
      </c>
      <c r="D49" s="115"/>
      <c r="E49" s="127">
        <v>3055</v>
      </c>
      <c r="F49" s="102">
        <v>43.06328</v>
      </c>
      <c r="G49" s="124">
        <v>1.09039911</v>
      </c>
    </row>
    <row r="50" spans="1:7" ht="12.75">
      <c r="A50" s="115" t="s">
        <v>407</v>
      </c>
      <c r="B50" s="115" t="s">
        <v>406</v>
      </c>
      <c r="C50" s="115" t="s">
        <v>21</v>
      </c>
      <c r="D50" s="115"/>
      <c r="E50" s="127">
        <v>2847</v>
      </c>
      <c r="F50" s="102">
        <v>40.3918125</v>
      </c>
      <c r="G50" s="124">
        <v>1.02275527</v>
      </c>
    </row>
    <row r="51" spans="1:7" ht="12.75">
      <c r="A51" s="115" t="s">
        <v>105</v>
      </c>
      <c r="B51" s="115" t="s">
        <v>104</v>
      </c>
      <c r="C51" s="115" t="s">
        <v>33</v>
      </c>
      <c r="D51" s="115"/>
      <c r="E51" s="127">
        <v>546</v>
      </c>
      <c r="F51" s="102">
        <v>40.233647999999995</v>
      </c>
      <c r="G51" s="124">
        <v>1.01875041</v>
      </c>
    </row>
    <row r="52" spans="1:7" ht="12.75">
      <c r="A52" s="115" t="s">
        <v>461</v>
      </c>
      <c r="B52" s="115" t="s">
        <v>460</v>
      </c>
      <c r="C52" s="115" t="s">
        <v>129</v>
      </c>
      <c r="D52" s="115"/>
      <c r="E52" s="127">
        <v>126000</v>
      </c>
      <c r="F52" s="102">
        <v>40.005</v>
      </c>
      <c r="G52" s="124">
        <v>1.01296085</v>
      </c>
    </row>
    <row r="53" spans="1:7" ht="12.75">
      <c r="A53" s="115" t="s">
        <v>425</v>
      </c>
      <c r="B53" s="115" t="s">
        <v>424</v>
      </c>
      <c r="C53" s="115" t="s">
        <v>210</v>
      </c>
      <c r="D53" s="115"/>
      <c r="E53" s="127">
        <v>14619</v>
      </c>
      <c r="F53" s="102">
        <v>39.1716105</v>
      </c>
      <c r="G53" s="124">
        <v>0.99185871</v>
      </c>
    </row>
    <row r="54" spans="1:7" ht="12.75">
      <c r="A54" s="115" t="s">
        <v>342</v>
      </c>
      <c r="B54" s="115" t="s">
        <v>341</v>
      </c>
      <c r="C54" s="115" t="s">
        <v>33</v>
      </c>
      <c r="D54" s="115"/>
      <c r="E54" s="127">
        <v>3534</v>
      </c>
      <c r="F54" s="102">
        <v>37.398555</v>
      </c>
      <c r="G54" s="124">
        <v>0.94696343</v>
      </c>
    </row>
    <row r="55" spans="1:7" ht="12.75">
      <c r="A55" s="115" t="s">
        <v>467</v>
      </c>
      <c r="B55" s="115" t="s">
        <v>466</v>
      </c>
      <c r="C55" s="115" t="s">
        <v>238</v>
      </c>
      <c r="D55" s="115"/>
      <c r="E55" s="127">
        <v>11160</v>
      </c>
      <c r="F55" s="102">
        <v>36.50994</v>
      </c>
      <c r="G55" s="124">
        <v>0.92446294</v>
      </c>
    </row>
    <row r="56" spans="1:7" ht="12.75">
      <c r="A56" s="115" t="s">
        <v>477</v>
      </c>
      <c r="B56" s="115" t="s">
        <v>476</v>
      </c>
      <c r="C56" s="115" t="s">
        <v>162</v>
      </c>
      <c r="D56" s="115"/>
      <c r="E56" s="127">
        <v>59908</v>
      </c>
      <c r="F56" s="102">
        <v>36.154478</v>
      </c>
      <c r="G56" s="124">
        <v>0.91546233</v>
      </c>
    </row>
    <row r="57" spans="1:7" ht="12.75">
      <c r="A57" s="115" t="s">
        <v>191</v>
      </c>
      <c r="B57" s="115" t="s">
        <v>190</v>
      </c>
      <c r="C57" s="115" t="s">
        <v>33</v>
      </c>
      <c r="D57" s="115"/>
      <c r="E57" s="127">
        <v>679</v>
      </c>
      <c r="F57" s="102">
        <v>34.7535965</v>
      </c>
      <c r="G57" s="124">
        <v>0.87999081</v>
      </c>
    </row>
    <row r="58" spans="1:7" ht="12.75">
      <c r="A58" s="115" t="s">
        <v>198</v>
      </c>
      <c r="B58" s="115" t="s">
        <v>197</v>
      </c>
      <c r="C58" s="115" t="s">
        <v>33</v>
      </c>
      <c r="D58" s="115"/>
      <c r="E58" s="127">
        <v>3989</v>
      </c>
      <c r="F58" s="102">
        <v>30.67541</v>
      </c>
      <c r="G58" s="124">
        <v>0.77672764</v>
      </c>
    </row>
    <row r="59" spans="1:7" ht="12.75">
      <c r="A59" s="115" t="s">
        <v>423</v>
      </c>
      <c r="B59" s="115" t="s">
        <v>422</v>
      </c>
      <c r="C59" s="115" t="s">
        <v>21</v>
      </c>
      <c r="D59" s="115"/>
      <c r="E59" s="127">
        <v>1220</v>
      </c>
      <c r="F59" s="102">
        <v>30.45547</v>
      </c>
      <c r="G59" s="124">
        <v>0.77115857</v>
      </c>
    </row>
    <row r="60" spans="1:7" ht="12.75">
      <c r="A60" s="115" t="s">
        <v>451</v>
      </c>
      <c r="B60" s="115" t="s">
        <v>450</v>
      </c>
      <c r="C60" s="115" t="s">
        <v>8</v>
      </c>
      <c r="D60" s="115"/>
      <c r="E60" s="127">
        <v>2727</v>
      </c>
      <c r="F60" s="102">
        <v>30.1565295</v>
      </c>
      <c r="G60" s="124">
        <v>0.76358914</v>
      </c>
    </row>
    <row r="61" spans="1:7" ht="12.75">
      <c r="A61" s="20" t="s">
        <v>629</v>
      </c>
      <c r="B61" s="12"/>
      <c r="C61" s="12"/>
      <c r="D61" s="12"/>
      <c r="E61" s="100">
        <f>SUM(E11:E60)</f>
        <v>1148357</v>
      </c>
      <c r="F61" s="117">
        <v>3935.844402500001</v>
      </c>
      <c r="G61" s="154">
        <f>SUM(G11:G60)</f>
        <v>99.65894958999996</v>
      </c>
    </row>
    <row r="62" spans="1:7" ht="12.75">
      <c r="A62" s="40"/>
      <c r="B62" s="12"/>
      <c r="C62" s="12"/>
      <c r="D62" s="12"/>
      <c r="E62" s="100"/>
      <c r="F62" s="12"/>
      <c r="G62" s="108"/>
    </row>
    <row r="63" spans="1:7" ht="12.75">
      <c r="A63" s="20" t="s">
        <v>645</v>
      </c>
      <c r="B63" s="12"/>
      <c r="C63" s="12"/>
      <c r="D63" s="12"/>
      <c r="E63" s="100"/>
      <c r="F63" s="12"/>
      <c r="G63" s="108"/>
    </row>
    <row r="64" spans="1:7" ht="12.75">
      <c r="A64" s="72" t="s">
        <v>638</v>
      </c>
      <c r="B64" s="12"/>
      <c r="C64" s="12"/>
      <c r="D64" s="12"/>
      <c r="E64" s="100"/>
      <c r="F64" s="12"/>
      <c r="G64" s="108"/>
    </row>
    <row r="65" spans="1:7" s="94" customFormat="1" ht="12.75">
      <c r="A65" s="126" t="s">
        <v>5</v>
      </c>
      <c r="B65" s="90" t="s">
        <v>3</v>
      </c>
      <c r="C65" s="13" t="s">
        <v>4</v>
      </c>
      <c r="D65" s="90" t="s">
        <v>3</v>
      </c>
      <c r="E65" s="127">
        <v>1240583</v>
      </c>
      <c r="F65" s="114">
        <v>12.4039916</v>
      </c>
      <c r="G65" s="155">
        <v>0.31407969</v>
      </c>
    </row>
    <row r="66" spans="1:7" ht="12.75">
      <c r="A66" s="20" t="s">
        <v>629</v>
      </c>
      <c r="B66" s="12"/>
      <c r="C66" s="12"/>
      <c r="D66" s="12"/>
      <c r="E66" s="116">
        <v>1240583</v>
      </c>
      <c r="F66" s="117">
        <v>12.4039916</v>
      </c>
      <c r="G66" s="117">
        <v>0.31407969</v>
      </c>
    </row>
    <row r="67" spans="1:7" ht="12.75">
      <c r="A67" s="20" t="s">
        <v>639</v>
      </c>
      <c r="B67" s="12"/>
      <c r="C67" s="12"/>
      <c r="D67" s="12"/>
      <c r="E67" s="117">
        <f>E66+E61</f>
        <v>2388940</v>
      </c>
      <c r="F67" s="117">
        <v>3948.248394100001</v>
      </c>
      <c r="G67" s="108">
        <f>G66+G61</f>
        <v>99.97302927999996</v>
      </c>
    </row>
    <row r="68" spans="1:7" ht="12.75">
      <c r="A68" s="20" t="s">
        <v>640</v>
      </c>
      <c r="B68" s="12"/>
      <c r="C68" s="12"/>
      <c r="D68" s="12"/>
      <c r="E68" s="103"/>
      <c r="F68" s="117">
        <v>1.065158099999428</v>
      </c>
      <c r="G68" s="46">
        <f>F68/F69*100</f>
        <v>0.026970714933638836</v>
      </c>
    </row>
    <row r="69" spans="1:7" ht="13.5" thickBot="1">
      <c r="A69" s="41" t="s">
        <v>641</v>
      </c>
      <c r="B69" s="47"/>
      <c r="C69" s="47"/>
      <c r="D69" s="47"/>
      <c r="E69" s="110"/>
      <c r="F69" s="156">
        <v>3949.3135522000002</v>
      </c>
      <c r="G69" s="49">
        <f>SUM(G67:G68)</f>
        <v>99.9999999949336</v>
      </c>
    </row>
    <row r="71" ht="12.75">
      <c r="A71" s="63" t="s">
        <v>694</v>
      </c>
    </row>
  </sheetData>
  <sheetProtection/>
  <mergeCells count="3"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3:I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3.00390625" style="0" customWidth="1"/>
    <col min="2" max="2" width="13.421875" style="0" bestFit="1" customWidth="1"/>
    <col min="3" max="3" width="23.8515625" style="0" customWidth="1"/>
    <col min="4" max="4" width="11.8515625" style="0" customWidth="1"/>
    <col min="5" max="5" width="16.57421875" style="0" customWidth="1"/>
    <col min="6" max="6" width="16.140625" style="0" bestFit="1" customWidth="1"/>
    <col min="7" max="7" width="7.7109375" style="0" bestFit="1" customWidth="1"/>
    <col min="9" max="9" width="16.140625" style="0" bestFit="1" customWidth="1"/>
  </cols>
  <sheetData>
    <row r="2" ht="13.5" thickBot="1"/>
    <row r="3" spans="1:7" ht="12.75">
      <c r="A3" s="166" t="s">
        <v>2</v>
      </c>
      <c r="B3" s="167"/>
      <c r="C3" s="167"/>
      <c r="D3" s="167"/>
      <c r="E3" s="167"/>
      <c r="F3" s="167"/>
      <c r="G3" s="168"/>
    </row>
    <row r="4" spans="1:7" ht="12.75">
      <c r="A4" s="175" t="s">
        <v>828</v>
      </c>
      <c r="B4" s="173"/>
      <c r="C4" s="173"/>
      <c r="D4" s="173"/>
      <c r="E4" s="173"/>
      <c r="F4" s="173"/>
      <c r="G4" s="174"/>
    </row>
    <row r="5" spans="1:7" ht="12.75">
      <c r="A5" s="175" t="s">
        <v>668</v>
      </c>
      <c r="B5" s="173"/>
      <c r="C5" s="173"/>
      <c r="D5" s="173"/>
      <c r="E5" s="173"/>
      <c r="F5" s="173"/>
      <c r="G5" s="174"/>
    </row>
    <row r="6" spans="1:7" ht="12.75">
      <c r="A6" s="40"/>
      <c r="B6" s="12"/>
      <c r="C6" s="12"/>
      <c r="D6" s="12"/>
      <c r="E6" s="12"/>
      <c r="F6" s="12"/>
      <c r="G6" s="43"/>
    </row>
    <row r="7" spans="1:7" ht="24">
      <c r="A7" s="3" t="s">
        <v>621</v>
      </c>
      <c r="B7" s="4" t="s">
        <v>0</v>
      </c>
      <c r="C7" s="4" t="s">
        <v>622</v>
      </c>
      <c r="D7" s="4" t="s">
        <v>1</v>
      </c>
      <c r="E7" s="5" t="s">
        <v>623</v>
      </c>
      <c r="F7" s="5" t="s">
        <v>624</v>
      </c>
      <c r="G7" s="6" t="s">
        <v>625</v>
      </c>
    </row>
    <row r="8" spans="1:7" ht="12.75">
      <c r="A8" s="7"/>
      <c r="B8" s="8"/>
      <c r="C8" s="9"/>
      <c r="D8" s="8"/>
      <c r="E8" s="8"/>
      <c r="F8" s="5" t="s">
        <v>626</v>
      </c>
      <c r="G8" s="10"/>
    </row>
    <row r="9" spans="1:7" ht="12.75">
      <c r="A9" s="20" t="s">
        <v>627</v>
      </c>
      <c r="B9" s="12"/>
      <c r="C9" s="12"/>
      <c r="D9" s="12"/>
      <c r="E9" s="12"/>
      <c r="F9" s="12"/>
      <c r="G9" s="129"/>
    </row>
    <row r="10" spans="1:7" ht="12.75">
      <c r="A10" s="20" t="s">
        <v>628</v>
      </c>
      <c r="B10" s="12"/>
      <c r="C10" s="12"/>
      <c r="D10" s="12"/>
      <c r="E10" s="12"/>
      <c r="F10" s="12"/>
      <c r="G10" s="43"/>
    </row>
    <row r="11" spans="1:7" ht="12.75">
      <c r="A11" s="44" t="s">
        <v>215</v>
      </c>
      <c r="B11" s="13" t="s">
        <v>214</v>
      </c>
      <c r="C11" s="90" t="s">
        <v>46</v>
      </c>
      <c r="D11" s="90"/>
      <c r="E11" s="14">
        <v>90000</v>
      </c>
      <c r="F11" s="14">
        <v>1391.85</v>
      </c>
      <c r="G11" s="130">
        <v>3.85600032</v>
      </c>
    </row>
    <row r="12" spans="1:7" ht="12.75">
      <c r="A12" s="44" t="s">
        <v>483</v>
      </c>
      <c r="B12" s="13" t="s">
        <v>482</v>
      </c>
      <c r="C12" s="90" t="s">
        <v>31</v>
      </c>
      <c r="D12" s="90"/>
      <c r="E12" s="14">
        <v>136000</v>
      </c>
      <c r="F12" s="14">
        <v>1096.364</v>
      </c>
      <c r="G12" s="130">
        <v>3.03738185</v>
      </c>
    </row>
    <row r="13" spans="1:9" s="94" customFormat="1" ht="12.75">
      <c r="A13" s="44" t="s">
        <v>258</v>
      </c>
      <c r="B13" s="13" t="s">
        <v>257</v>
      </c>
      <c r="C13" s="90" t="s">
        <v>46</v>
      </c>
      <c r="D13" s="90"/>
      <c r="E13" s="14">
        <v>60000</v>
      </c>
      <c r="F13" s="14">
        <v>978.15</v>
      </c>
      <c r="G13" s="130">
        <v>2.70988017</v>
      </c>
      <c r="I13"/>
    </row>
    <row r="14" spans="1:7" ht="12.75">
      <c r="A14" s="44" t="s">
        <v>107</v>
      </c>
      <c r="B14" s="13" t="s">
        <v>106</v>
      </c>
      <c r="C14" s="90" t="s">
        <v>28</v>
      </c>
      <c r="D14" s="90"/>
      <c r="E14" s="14">
        <v>120000</v>
      </c>
      <c r="F14" s="14">
        <v>863.76</v>
      </c>
      <c r="G14" s="130">
        <v>2.39297254</v>
      </c>
    </row>
    <row r="15" spans="1:7" ht="12.75">
      <c r="A15" s="44" t="s">
        <v>220</v>
      </c>
      <c r="B15" s="13" t="s">
        <v>219</v>
      </c>
      <c r="C15" s="90" t="s">
        <v>46</v>
      </c>
      <c r="D15" s="90"/>
      <c r="E15" s="14">
        <v>290000</v>
      </c>
      <c r="F15" s="14">
        <v>807.65</v>
      </c>
      <c r="G15" s="130">
        <v>2.23752463</v>
      </c>
    </row>
    <row r="16" spans="1:7" ht="12.75">
      <c r="A16" s="44" t="s">
        <v>193</v>
      </c>
      <c r="B16" s="13" t="s">
        <v>192</v>
      </c>
      <c r="C16" s="90" t="s">
        <v>33</v>
      </c>
      <c r="D16" s="90"/>
      <c r="E16" s="14">
        <v>12000</v>
      </c>
      <c r="F16" s="14">
        <v>803.73</v>
      </c>
      <c r="G16" s="130">
        <v>2.22666461</v>
      </c>
    </row>
    <row r="17" spans="1:7" ht="12.75">
      <c r="A17" s="44" t="s">
        <v>228</v>
      </c>
      <c r="B17" s="13" t="s">
        <v>227</v>
      </c>
      <c r="C17" s="90" t="s">
        <v>49</v>
      </c>
      <c r="D17" s="90"/>
      <c r="E17" s="14">
        <v>180000</v>
      </c>
      <c r="F17" s="14">
        <v>792.09</v>
      </c>
      <c r="G17" s="130">
        <v>2.19441699</v>
      </c>
    </row>
    <row r="18" spans="1:7" ht="12.75">
      <c r="A18" s="44" t="s">
        <v>89</v>
      </c>
      <c r="B18" s="13" t="s">
        <v>88</v>
      </c>
      <c r="C18" s="90" t="s">
        <v>33</v>
      </c>
      <c r="D18" s="90"/>
      <c r="E18" s="14">
        <v>80000</v>
      </c>
      <c r="F18" s="14">
        <v>747.96</v>
      </c>
      <c r="G18" s="130">
        <v>2.07215864</v>
      </c>
    </row>
    <row r="19" spans="1:7" ht="12.75">
      <c r="A19" s="44" t="s">
        <v>203</v>
      </c>
      <c r="B19" s="13" t="s">
        <v>202</v>
      </c>
      <c r="C19" s="90" t="s">
        <v>19</v>
      </c>
      <c r="D19" s="90"/>
      <c r="E19" s="14">
        <v>425000</v>
      </c>
      <c r="F19" s="14">
        <v>746.725</v>
      </c>
      <c r="G19" s="130">
        <v>2.06873718</v>
      </c>
    </row>
    <row r="20" spans="1:7" ht="12.75">
      <c r="A20" s="44" t="s">
        <v>123</v>
      </c>
      <c r="B20" s="13" t="s">
        <v>122</v>
      </c>
      <c r="C20" s="90" t="s">
        <v>24</v>
      </c>
      <c r="D20" s="90"/>
      <c r="E20" s="14">
        <v>150000</v>
      </c>
      <c r="F20" s="14">
        <v>744</v>
      </c>
      <c r="G20" s="130">
        <v>2.0611878</v>
      </c>
    </row>
    <row r="21" spans="1:7" ht="12.75">
      <c r="A21" s="44" t="s">
        <v>244</v>
      </c>
      <c r="B21" s="13" t="s">
        <v>243</v>
      </c>
      <c r="C21" s="90" t="s">
        <v>46</v>
      </c>
      <c r="D21" s="90"/>
      <c r="E21" s="14">
        <v>250000</v>
      </c>
      <c r="F21" s="14">
        <v>724.375</v>
      </c>
      <c r="G21" s="130">
        <v>2.00681843</v>
      </c>
    </row>
    <row r="22" spans="1:7" ht="12.75">
      <c r="A22" s="44" t="s">
        <v>231</v>
      </c>
      <c r="B22" s="13" t="s">
        <v>229</v>
      </c>
      <c r="C22" s="90" t="s">
        <v>230</v>
      </c>
      <c r="D22" s="90"/>
      <c r="E22" s="14">
        <v>40000</v>
      </c>
      <c r="F22" s="14">
        <v>699.92</v>
      </c>
      <c r="G22" s="130">
        <v>1.93906796</v>
      </c>
    </row>
    <row r="23" spans="1:7" ht="12.75">
      <c r="A23" s="44" t="s">
        <v>495</v>
      </c>
      <c r="B23" s="13" t="s">
        <v>494</v>
      </c>
      <c r="C23" s="90" t="s">
        <v>113</v>
      </c>
      <c r="D23" s="90"/>
      <c r="E23" s="14">
        <v>61600</v>
      </c>
      <c r="F23" s="14">
        <v>695.1868</v>
      </c>
      <c r="G23" s="130">
        <v>1.92595504</v>
      </c>
    </row>
    <row r="24" spans="1:7" ht="12.75">
      <c r="A24" s="44" t="s">
        <v>511</v>
      </c>
      <c r="B24" s="13" t="s">
        <v>510</v>
      </c>
      <c r="C24" s="90" t="s">
        <v>37</v>
      </c>
      <c r="D24" s="90"/>
      <c r="E24" s="14">
        <v>525000</v>
      </c>
      <c r="F24" s="14">
        <v>588</v>
      </c>
      <c r="G24" s="130">
        <v>1.62900326</v>
      </c>
    </row>
    <row r="25" spans="1:7" ht="12.75">
      <c r="A25" s="126" t="s">
        <v>36</v>
      </c>
      <c r="B25" s="90" t="s">
        <v>35</v>
      </c>
      <c r="C25" s="90" t="s">
        <v>37</v>
      </c>
      <c r="D25" s="90"/>
      <c r="E25" s="14">
        <v>50000</v>
      </c>
      <c r="F25" s="14">
        <v>572.375</v>
      </c>
      <c r="G25" s="130">
        <v>1.58571555</v>
      </c>
    </row>
    <row r="26" spans="1:7" ht="12.75">
      <c r="A26" s="44" t="s">
        <v>497</v>
      </c>
      <c r="B26" s="13" t="s">
        <v>496</v>
      </c>
      <c r="C26" s="90" t="s">
        <v>51</v>
      </c>
      <c r="D26" s="90"/>
      <c r="E26" s="14">
        <v>130000</v>
      </c>
      <c r="F26" s="14">
        <v>554.775</v>
      </c>
      <c r="G26" s="130">
        <v>1.53695626</v>
      </c>
    </row>
    <row r="27" spans="1:7" ht="12.75">
      <c r="A27" s="44" t="s">
        <v>499</v>
      </c>
      <c r="B27" s="13" t="s">
        <v>498</v>
      </c>
      <c r="C27" s="90" t="s">
        <v>33</v>
      </c>
      <c r="D27" s="90"/>
      <c r="E27" s="14">
        <v>100000</v>
      </c>
      <c r="F27" s="14">
        <v>534.35</v>
      </c>
      <c r="G27" s="130">
        <v>1.48037056</v>
      </c>
    </row>
    <row r="28" spans="1:7" ht="12.75">
      <c r="A28" s="44" t="s">
        <v>453</v>
      </c>
      <c r="B28" s="13" t="s">
        <v>452</v>
      </c>
      <c r="C28" s="90" t="s">
        <v>162</v>
      </c>
      <c r="D28" s="90"/>
      <c r="E28" s="14">
        <v>267000</v>
      </c>
      <c r="F28" s="14">
        <v>531.33</v>
      </c>
      <c r="G28" s="130">
        <v>1.47200391</v>
      </c>
    </row>
    <row r="29" spans="1:7" ht="12.75">
      <c r="A29" s="44" t="s">
        <v>64</v>
      </c>
      <c r="B29" s="13" t="s">
        <v>63</v>
      </c>
      <c r="C29" s="90" t="s">
        <v>41</v>
      </c>
      <c r="D29" s="90"/>
      <c r="E29" s="14">
        <v>230000</v>
      </c>
      <c r="F29" s="14">
        <v>528.655</v>
      </c>
      <c r="G29" s="130">
        <v>1.46459306</v>
      </c>
    </row>
    <row r="30" spans="1:7" ht="12.75">
      <c r="A30" s="44" t="s">
        <v>491</v>
      </c>
      <c r="B30" s="13" t="s">
        <v>490</v>
      </c>
      <c r="C30" s="90" t="s">
        <v>28</v>
      </c>
      <c r="D30" s="90"/>
      <c r="E30" s="14">
        <v>59660</v>
      </c>
      <c r="F30" s="14">
        <v>523.69548</v>
      </c>
      <c r="G30" s="130">
        <v>1.45085314</v>
      </c>
    </row>
    <row r="31" spans="1:7" ht="12.75">
      <c r="A31" s="44" t="s">
        <v>205</v>
      </c>
      <c r="B31" s="13" t="s">
        <v>204</v>
      </c>
      <c r="C31" s="90" t="s">
        <v>206</v>
      </c>
      <c r="D31" s="90"/>
      <c r="E31" s="14">
        <v>175020</v>
      </c>
      <c r="F31" s="14">
        <v>484.19283</v>
      </c>
      <c r="G31" s="130">
        <v>1.34141445</v>
      </c>
    </row>
    <row r="32" spans="1:7" ht="12.75">
      <c r="A32" s="44" t="s">
        <v>503</v>
      </c>
      <c r="B32" s="13" t="s">
        <v>502</v>
      </c>
      <c r="C32" s="90" t="s">
        <v>46</v>
      </c>
      <c r="D32" s="90"/>
      <c r="E32" s="14">
        <v>600000</v>
      </c>
      <c r="F32" s="14">
        <v>468.6</v>
      </c>
      <c r="G32" s="130">
        <v>1.29821586</v>
      </c>
    </row>
    <row r="33" spans="1:7" ht="12.75">
      <c r="A33" s="44" t="s">
        <v>233</v>
      </c>
      <c r="B33" s="13" t="s">
        <v>232</v>
      </c>
      <c r="C33" s="90" t="s">
        <v>21</v>
      </c>
      <c r="D33" s="90"/>
      <c r="E33" s="14">
        <v>35000</v>
      </c>
      <c r="F33" s="14">
        <v>468.4225</v>
      </c>
      <c r="G33" s="130">
        <v>1.29772411</v>
      </c>
    </row>
    <row r="34" spans="1:7" ht="12.75">
      <c r="A34" s="44" t="s">
        <v>68</v>
      </c>
      <c r="B34" s="13" t="s">
        <v>67</v>
      </c>
      <c r="C34" s="90" t="s">
        <v>24</v>
      </c>
      <c r="D34" s="90"/>
      <c r="E34" s="14">
        <v>10000</v>
      </c>
      <c r="F34" s="14">
        <v>466.15</v>
      </c>
      <c r="G34" s="130">
        <v>1.29142835</v>
      </c>
    </row>
    <row r="35" spans="1:7" ht="12.75">
      <c r="A35" s="44" t="s">
        <v>475</v>
      </c>
      <c r="B35" s="13" t="s">
        <v>474</v>
      </c>
      <c r="C35" s="90" t="s">
        <v>51</v>
      </c>
      <c r="D35" s="90"/>
      <c r="E35" s="14">
        <v>220000</v>
      </c>
      <c r="F35" s="14">
        <v>445.61</v>
      </c>
      <c r="G35" s="130">
        <v>1.23452405</v>
      </c>
    </row>
    <row r="36" spans="1:7" ht="12.75">
      <c r="A36" s="44" t="s">
        <v>48</v>
      </c>
      <c r="B36" s="13" t="s">
        <v>47</v>
      </c>
      <c r="C36" s="90" t="s">
        <v>49</v>
      </c>
      <c r="D36" s="90"/>
      <c r="E36" s="14">
        <v>100000</v>
      </c>
      <c r="F36" s="14">
        <v>438</v>
      </c>
      <c r="G36" s="130">
        <v>1.2134412</v>
      </c>
    </row>
    <row r="37" spans="1:7" ht="12.75">
      <c r="A37" s="44" t="s">
        <v>523</v>
      </c>
      <c r="B37" s="13" t="s">
        <v>522</v>
      </c>
      <c r="C37" s="90" t="s">
        <v>110</v>
      </c>
      <c r="D37" s="90"/>
      <c r="E37" s="14">
        <v>44000</v>
      </c>
      <c r="F37" s="14">
        <v>405.57</v>
      </c>
      <c r="G37" s="130">
        <v>1.12359669</v>
      </c>
    </row>
    <row r="38" spans="1:7" ht="12.75">
      <c r="A38" s="44" t="s">
        <v>527</v>
      </c>
      <c r="B38" s="13" t="s">
        <v>526</v>
      </c>
      <c r="C38" s="90" t="s">
        <v>41</v>
      </c>
      <c r="D38" s="90"/>
      <c r="E38" s="14">
        <v>60000</v>
      </c>
      <c r="F38" s="14">
        <v>405.06</v>
      </c>
      <c r="G38" s="130">
        <v>1.12218378</v>
      </c>
    </row>
    <row r="39" spans="1:7" ht="12.75">
      <c r="A39" s="44" t="s">
        <v>493</v>
      </c>
      <c r="B39" s="13" t="s">
        <v>492</v>
      </c>
      <c r="C39" s="90" t="s">
        <v>113</v>
      </c>
      <c r="D39" s="90"/>
      <c r="E39" s="14">
        <v>50000</v>
      </c>
      <c r="F39" s="14">
        <v>387.525</v>
      </c>
      <c r="G39" s="130">
        <v>1.07360457</v>
      </c>
    </row>
    <row r="40" spans="1:7" ht="12.75">
      <c r="A40" s="44" t="s">
        <v>463</v>
      </c>
      <c r="B40" s="13" t="s">
        <v>462</v>
      </c>
      <c r="C40" s="90" t="s">
        <v>206</v>
      </c>
      <c r="D40" s="90"/>
      <c r="E40" s="14">
        <v>300000</v>
      </c>
      <c r="F40" s="14">
        <v>382.5</v>
      </c>
      <c r="G40" s="130">
        <v>1.05968324</v>
      </c>
    </row>
    <row r="41" spans="1:7" ht="12.75">
      <c r="A41" s="44" t="s">
        <v>509</v>
      </c>
      <c r="B41" s="13" t="s">
        <v>508</v>
      </c>
      <c r="C41" s="90" t="s">
        <v>110</v>
      </c>
      <c r="D41" s="90"/>
      <c r="E41" s="14">
        <v>125000</v>
      </c>
      <c r="F41" s="14">
        <v>374.5625</v>
      </c>
      <c r="G41" s="130">
        <v>1.03769308</v>
      </c>
    </row>
    <row r="42" spans="1:7" ht="12.75">
      <c r="A42" s="44" t="s">
        <v>348</v>
      </c>
      <c r="B42" s="13" t="s">
        <v>347</v>
      </c>
      <c r="C42" s="90" t="s">
        <v>37</v>
      </c>
      <c r="D42" s="90"/>
      <c r="E42" s="14">
        <v>70000</v>
      </c>
      <c r="F42" s="14">
        <v>368.27</v>
      </c>
      <c r="G42" s="130">
        <v>1.02026026</v>
      </c>
    </row>
    <row r="43" spans="1:7" ht="12.75">
      <c r="A43" s="44" t="s">
        <v>796</v>
      </c>
      <c r="B43" s="13" t="s">
        <v>797</v>
      </c>
      <c r="C43" s="90" t="s">
        <v>129</v>
      </c>
      <c r="D43" s="90"/>
      <c r="E43" s="14">
        <v>38500</v>
      </c>
      <c r="F43" s="14">
        <v>363.671</v>
      </c>
      <c r="G43" s="130">
        <v>1.00751912</v>
      </c>
    </row>
    <row r="44" spans="1:7" ht="12.75">
      <c r="A44" s="44" t="s">
        <v>521</v>
      </c>
      <c r="B44" s="13" t="s">
        <v>520</v>
      </c>
      <c r="C44" s="90" t="s">
        <v>41</v>
      </c>
      <c r="D44" s="90"/>
      <c r="E44" s="14">
        <v>89838</v>
      </c>
      <c r="F44" s="14">
        <v>360.11562299999997</v>
      </c>
      <c r="G44" s="130">
        <v>0.99766926</v>
      </c>
    </row>
    <row r="45" spans="1:7" ht="12.75">
      <c r="A45" s="44" t="s">
        <v>517</v>
      </c>
      <c r="B45" s="13" t="s">
        <v>516</v>
      </c>
      <c r="C45" s="90" t="s">
        <v>129</v>
      </c>
      <c r="D45" s="90"/>
      <c r="E45" s="14">
        <v>60000</v>
      </c>
      <c r="F45" s="14">
        <v>357.75</v>
      </c>
      <c r="G45" s="130">
        <v>0.9911155</v>
      </c>
    </row>
    <row r="46" spans="1:7" ht="12.75">
      <c r="A46" s="44" t="s">
        <v>76</v>
      </c>
      <c r="B46" s="13" t="s">
        <v>75</v>
      </c>
      <c r="C46" s="90" t="s">
        <v>33</v>
      </c>
      <c r="D46" s="90"/>
      <c r="E46" s="14">
        <v>20000</v>
      </c>
      <c r="F46" s="14">
        <v>348.56</v>
      </c>
      <c r="G46" s="130">
        <v>0.9656554</v>
      </c>
    </row>
    <row r="47" spans="1:7" ht="12.75">
      <c r="A47" s="44" t="s">
        <v>513</v>
      </c>
      <c r="B47" s="13" t="s">
        <v>512</v>
      </c>
      <c r="C47" s="90" t="s">
        <v>129</v>
      </c>
      <c r="D47" s="90"/>
      <c r="E47" s="14">
        <v>500000</v>
      </c>
      <c r="F47" s="14">
        <v>335.25</v>
      </c>
      <c r="G47" s="130">
        <v>0.9287812</v>
      </c>
    </row>
    <row r="48" spans="1:7" ht="12.75">
      <c r="A48" s="44" t="s">
        <v>501</v>
      </c>
      <c r="B48" s="13" t="s">
        <v>500</v>
      </c>
      <c r="C48" s="90" t="s">
        <v>113</v>
      </c>
      <c r="D48" s="90"/>
      <c r="E48" s="14">
        <v>225000</v>
      </c>
      <c r="F48" s="14">
        <v>309.6</v>
      </c>
      <c r="G48" s="130">
        <v>0.85772008</v>
      </c>
    </row>
    <row r="49" spans="1:7" ht="12.75">
      <c r="A49" s="44" t="s">
        <v>515</v>
      </c>
      <c r="B49" s="13" t="s">
        <v>514</v>
      </c>
      <c r="C49" s="90" t="s">
        <v>33</v>
      </c>
      <c r="D49" s="90"/>
      <c r="E49" s="14">
        <v>75000</v>
      </c>
      <c r="F49" s="14">
        <v>294.7875</v>
      </c>
      <c r="G49" s="130">
        <v>0.81668333</v>
      </c>
    </row>
    <row r="50" spans="1:7" ht="12.75">
      <c r="A50" s="44" t="s">
        <v>469</v>
      </c>
      <c r="B50" s="13" t="s">
        <v>468</v>
      </c>
      <c r="C50" s="90" t="s">
        <v>207</v>
      </c>
      <c r="D50" s="90"/>
      <c r="E50" s="14">
        <v>69000</v>
      </c>
      <c r="F50" s="14">
        <v>292.3875</v>
      </c>
      <c r="G50" s="130">
        <v>0.81003434</v>
      </c>
    </row>
    <row r="51" spans="1:7" ht="12.75">
      <c r="A51" s="44" t="s">
        <v>507</v>
      </c>
      <c r="B51" s="13" t="s">
        <v>506</v>
      </c>
      <c r="C51" s="90" t="s">
        <v>213</v>
      </c>
      <c r="D51" s="90"/>
      <c r="E51" s="14">
        <v>29413</v>
      </c>
      <c r="F51" s="14">
        <v>245.76032149999998</v>
      </c>
      <c r="G51" s="130">
        <v>0.68085776</v>
      </c>
    </row>
    <row r="52" spans="1:7" ht="12.75">
      <c r="A52" s="44" t="s">
        <v>218</v>
      </c>
      <c r="B52" s="13" t="s">
        <v>217</v>
      </c>
      <c r="C52" s="90" t="s">
        <v>51</v>
      </c>
      <c r="D52" s="90"/>
      <c r="E52" s="14">
        <v>23200</v>
      </c>
      <c r="F52" s="14">
        <v>235.9324</v>
      </c>
      <c r="G52" s="130">
        <v>0.65363035</v>
      </c>
    </row>
    <row r="53" spans="1:7" ht="12.75">
      <c r="A53" s="44" t="s">
        <v>240</v>
      </c>
      <c r="B53" s="13" t="s">
        <v>239</v>
      </c>
      <c r="C53" s="90" t="s">
        <v>129</v>
      </c>
      <c r="D53" s="90"/>
      <c r="E53" s="14">
        <v>112000</v>
      </c>
      <c r="F53" s="14">
        <v>232.96</v>
      </c>
      <c r="G53" s="130">
        <v>0.64539558</v>
      </c>
    </row>
    <row r="54" spans="1:7" ht="12.75">
      <c r="A54" s="44" t="s">
        <v>529</v>
      </c>
      <c r="B54" s="13" t="s">
        <v>528</v>
      </c>
      <c r="C54" s="90" t="s">
        <v>41</v>
      </c>
      <c r="D54" s="90"/>
      <c r="E54" s="14">
        <v>5696</v>
      </c>
      <c r="F54" s="14">
        <v>229.60006399999997</v>
      </c>
      <c r="G54" s="130">
        <v>0.63608716</v>
      </c>
    </row>
    <row r="55" spans="1:7" ht="12.75">
      <c r="A55" s="44" t="s">
        <v>405</v>
      </c>
      <c r="B55" s="13" t="s">
        <v>404</v>
      </c>
      <c r="C55" s="90" t="s">
        <v>37</v>
      </c>
      <c r="D55" s="90"/>
      <c r="E55" s="14">
        <v>30600</v>
      </c>
      <c r="F55" s="14">
        <v>221.4675</v>
      </c>
      <c r="G55" s="130">
        <v>0.6135566</v>
      </c>
    </row>
    <row r="56" spans="1:7" ht="12.75">
      <c r="A56" s="44" t="s">
        <v>237</v>
      </c>
      <c r="B56" s="13" t="s">
        <v>236</v>
      </c>
      <c r="C56" s="90" t="s">
        <v>238</v>
      </c>
      <c r="D56" s="90"/>
      <c r="E56" s="14">
        <v>110000</v>
      </c>
      <c r="F56" s="14">
        <v>205.205</v>
      </c>
      <c r="G56" s="130">
        <v>0.56850274</v>
      </c>
    </row>
    <row r="57" spans="1:7" ht="12.75">
      <c r="A57" s="44" t="s">
        <v>425</v>
      </c>
      <c r="B57" s="13" t="s">
        <v>424</v>
      </c>
      <c r="C57" s="90" t="s">
        <v>210</v>
      </c>
      <c r="D57" s="90"/>
      <c r="E57" s="14">
        <v>73600</v>
      </c>
      <c r="F57" s="14">
        <v>197.2112</v>
      </c>
      <c r="G57" s="130">
        <v>0.54635661</v>
      </c>
    </row>
    <row r="58" spans="1:7" ht="12.75">
      <c r="A58" s="44" t="s">
        <v>700</v>
      </c>
      <c r="B58" s="13" t="s">
        <v>716</v>
      </c>
      <c r="C58" s="90" t="s">
        <v>21</v>
      </c>
      <c r="D58" s="90"/>
      <c r="E58" s="14">
        <v>30000</v>
      </c>
      <c r="F58" s="14">
        <v>192.585</v>
      </c>
      <c r="G58" s="130">
        <v>0.53354012</v>
      </c>
    </row>
    <row r="59" spans="1:7" ht="12.75">
      <c r="A59" s="44" t="s">
        <v>505</v>
      </c>
      <c r="B59" s="13" t="s">
        <v>504</v>
      </c>
      <c r="C59" s="90" t="s">
        <v>51</v>
      </c>
      <c r="D59" s="90"/>
      <c r="E59" s="14">
        <v>303600</v>
      </c>
      <c r="F59" s="14">
        <v>187.3212</v>
      </c>
      <c r="G59" s="130">
        <v>0.51895722</v>
      </c>
    </row>
    <row r="60" spans="1:7" ht="12.75">
      <c r="A60" s="44" t="s">
        <v>525</v>
      </c>
      <c r="B60" s="13" t="s">
        <v>524</v>
      </c>
      <c r="C60" s="90" t="s">
        <v>159</v>
      </c>
      <c r="D60" s="90"/>
      <c r="E60" s="14">
        <v>23800</v>
      </c>
      <c r="F60" s="14">
        <v>171.6099</v>
      </c>
      <c r="G60" s="130">
        <v>0.47543042</v>
      </c>
    </row>
    <row r="61" spans="1:7" ht="12.75">
      <c r="A61" s="44" t="s">
        <v>531</v>
      </c>
      <c r="B61" s="13" t="s">
        <v>530</v>
      </c>
      <c r="C61" s="90" t="s">
        <v>21</v>
      </c>
      <c r="D61" s="90"/>
      <c r="E61" s="14">
        <v>14400</v>
      </c>
      <c r="F61" s="14">
        <v>103.5216</v>
      </c>
      <c r="G61" s="130">
        <v>0.28679766</v>
      </c>
    </row>
    <row r="62" spans="1:7" ht="12.75">
      <c r="A62" s="44" t="s">
        <v>246</v>
      </c>
      <c r="B62" s="13" t="s">
        <v>245</v>
      </c>
      <c r="C62" s="90" t="s">
        <v>24</v>
      </c>
      <c r="D62" s="90"/>
      <c r="E62" s="14">
        <v>29400</v>
      </c>
      <c r="F62" s="14">
        <v>82.32</v>
      </c>
      <c r="G62" s="130">
        <v>0.22806046</v>
      </c>
    </row>
    <row r="63" spans="1:7" ht="12.75">
      <c r="A63" s="44" t="s">
        <v>519</v>
      </c>
      <c r="B63" s="13" t="s">
        <v>518</v>
      </c>
      <c r="C63" s="90" t="s">
        <v>37</v>
      </c>
      <c r="D63" s="90"/>
      <c r="E63" s="14">
        <v>35625</v>
      </c>
      <c r="F63" s="14">
        <v>40.3096875</v>
      </c>
      <c r="G63" s="130">
        <v>0.11167451</v>
      </c>
    </row>
    <row r="64" spans="1:7" ht="12.75">
      <c r="A64" s="20" t="s">
        <v>629</v>
      </c>
      <c r="B64" s="12"/>
      <c r="C64" s="12"/>
      <c r="D64" s="12"/>
      <c r="E64" s="15">
        <f>SUM(E11:E63)</f>
        <v>6943952</v>
      </c>
      <c r="F64" s="15">
        <v>25027.329606000003</v>
      </c>
      <c r="G64" s="46">
        <f>SUM(G11:G63)</f>
        <v>69.33605695999998</v>
      </c>
    </row>
    <row r="65" spans="1:7" ht="12.75">
      <c r="A65" s="40"/>
      <c r="B65" s="12"/>
      <c r="C65" s="12"/>
      <c r="D65" s="12"/>
      <c r="E65" s="15"/>
      <c r="F65" s="16"/>
      <c r="G65" s="46"/>
    </row>
    <row r="66" spans="1:7" ht="12.75">
      <c r="A66" s="72" t="s">
        <v>651</v>
      </c>
      <c r="B66" s="12"/>
      <c r="C66" s="12"/>
      <c r="D66" s="12"/>
      <c r="E66" s="15"/>
      <c r="F66" s="16"/>
      <c r="G66" s="46"/>
    </row>
    <row r="67" spans="1:7" ht="12.75">
      <c r="A67" s="72" t="s">
        <v>670</v>
      </c>
      <c r="B67" s="12"/>
      <c r="C67" s="12"/>
      <c r="D67" s="12"/>
      <c r="E67" s="15"/>
      <c r="F67" s="16"/>
      <c r="G67" s="46"/>
    </row>
    <row r="68" spans="1:8" ht="24">
      <c r="A68" s="44" t="s">
        <v>485</v>
      </c>
      <c r="B68" s="90" t="s">
        <v>484</v>
      </c>
      <c r="C68" s="90" t="s">
        <v>51</v>
      </c>
      <c r="D68" s="90" t="s">
        <v>136</v>
      </c>
      <c r="E68" s="14">
        <v>150000</v>
      </c>
      <c r="F68" s="14">
        <v>1512.4305</v>
      </c>
      <c r="G68" s="157">
        <v>4.19005819</v>
      </c>
      <c r="H68" s="87"/>
    </row>
    <row r="69" spans="1:8" ht="24">
      <c r="A69" s="44" t="s">
        <v>798</v>
      </c>
      <c r="B69" s="90" t="s">
        <v>801</v>
      </c>
      <c r="C69" s="90" t="s">
        <v>46</v>
      </c>
      <c r="D69" s="90" t="s">
        <v>567</v>
      </c>
      <c r="E69" s="14">
        <v>1000000</v>
      </c>
      <c r="F69" s="14">
        <v>1006.142</v>
      </c>
      <c r="G69" s="157">
        <v>2.78742959</v>
      </c>
      <c r="H69" s="87"/>
    </row>
    <row r="70" spans="1:8" ht="12.75">
      <c r="A70" s="126" t="s">
        <v>799</v>
      </c>
      <c r="B70" s="90" t="s">
        <v>802</v>
      </c>
      <c r="C70" s="90" t="s">
        <v>51</v>
      </c>
      <c r="D70" s="90" t="s">
        <v>146</v>
      </c>
      <c r="E70" s="14">
        <v>1000000</v>
      </c>
      <c r="F70" s="14">
        <v>1003.07</v>
      </c>
      <c r="G70" s="157">
        <v>2.77891888</v>
      </c>
      <c r="H70" s="87"/>
    </row>
    <row r="71" spans="1:8" ht="24">
      <c r="A71" s="44" t="s">
        <v>800</v>
      </c>
      <c r="B71" s="90" t="s">
        <v>803</v>
      </c>
      <c r="C71" s="90" t="s">
        <v>51</v>
      </c>
      <c r="D71" s="90" t="s">
        <v>146</v>
      </c>
      <c r="E71" s="14">
        <v>1000000</v>
      </c>
      <c r="F71" s="14">
        <v>999.894</v>
      </c>
      <c r="G71" s="157">
        <v>2.77012004</v>
      </c>
      <c r="H71" s="87"/>
    </row>
    <row r="72" spans="1:8" ht="24">
      <c r="A72" s="44" t="s">
        <v>178</v>
      </c>
      <c r="B72" s="90" t="s">
        <v>177</v>
      </c>
      <c r="C72" s="90" t="s">
        <v>51</v>
      </c>
      <c r="D72" s="90" t="s">
        <v>146</v>
      </c>
      <c r="E72" s="14">
        <v>100</v>
      </c>
      <c r="F72" s="14">
        <v>985.116</v>
      </c>
      <c r="G72" s="157">
        <v>2.72917887</v>
      </c>
      <c r="H72" s="87"/>
    </row>
    <row r="73" spans="1:8" ht="24">
      <c r="A73" s="44" t="s">
        <v>487</v>
      </c>
      <c r="B73" s="90" t="s">
        <v>486</v>
      </c>
      <c r="C73" s="90" t="s">
        <v>51</v>
      </c>
      <c r="D73" s="90" t="s">
        <v>136</v>
      </c>
      <c r="E73" s="14">
        <v>50</v>
      </c>
      <c r="F73" s="14">
        <v>497.8245</v>
      </c>
      <c r="G73" s="157">
        <v>1.37917982</v>
      </c>
      <c r="H73" s="87"/>
    </row>
    <row r="74" spans="1:8" ht="12.75">
      <c r="A74" s="126" t="s">
        <v>489</v>
      </c>
      <c r="B74" s="90" t="s">
        <v>488</v>
      </c>
      <c r="C74" s="90" t="s">
        <v>8</v>
      </c>
      <c r="D74" s="90" t="s">
        <v>146</v>
      </c>
      <c r="E74" s="14">
        <v>50</v>
      </c>
      <c r="F74" s="14">
        <v>490.8215</v>
      </c>
      <c r="G74" s="157">
        <v>1.35977861</v>
      </c>
      <c r="H74" s="87"/>
    </row>
    <row r="75" spans="1:7" ht="12.75">
      <c r="A75" s="20" t="s">
        <v>629</v>
      </c>
      <c r="B75" s="12"/>
      <c r="C75" s="12"/>
      <c r="D75" s="12"/>
      <c r="E75" s="15">
        <f>SUM(E68:E74)</f>
        <v>3150200</v>
      </c>
      <c r="F75" s="16">
        <f>SUM(F68:F74)</f>
        <v>6495.2985</v>
      </c>
      <c r="G75" s="46">
        <f>SUM(G68:G74)</f>
        <v>17.994664</v>
      </c>
    </row>
    <row r="76" spans="1:7" ht="12.75">
      <c r="A76" s="40"/>
      <c r="B76" s="12"/>
      <c r="C76" s="12"/>
      <c r="D76" s="12"/>
      <c r="E76" s="12"/>
      <c r="F76" s="12"/>
      <c r="G76" s="43"/>
    </row>
    <row r="77" spans="1:7" ht="12.75">
      <c r="A77" s="72" t="s">
        <v>669</v>
      </c>
      <c r="B77" s="12"/>
      <c r="C77" s="12"/>
      <c r="D77" s="12"/>
      <c r="E77" s="12"/>
      <c r="F77" s="12"/>
      <c r="G77" s="43"/>
    </row>
    <row r="78" spans="1:9" ht="12.75">
      <c r="A78" s="44" t="s">
        <v>532</v>
      </c>
      <c r="B78" s="13" t="s">
        <v>3</v>
      </c>
      <c r="C78" s="13" t="s">
        <v>46</v>
      </c>
      <c r="D78" s="13" t="s">
        <v>3</v>
      </c>
      <c r="E78" s="14">
        <v>100000</v>
      </c>
      <c r="F78" s="14">
        <v>100</v>
      </c>
      <c r="G78" s="130">
        <v>0.27704137</v>
      </c>
      <c r="I78" s="53"/>
    </row>
    <row r="79" spans="1:9" ht="12.75">
      <c r="A79" s="44" t="s">
        <v>535</v>
      </c>
      <c r="B79" s="13" t="s">
        <v>3</v>
      </c>
      <c r="C79" s="13" t="s">
        <v>46</v>
      </c>
      <c r="D79" s="13" t="s">
        <v>3</v>
      </c>
      <c r="E79" s="14">
        <v>100000</v>
      </c>
      <c r="F79" s="14">
        <v>100</v>
      </c>
      <c r="G79" s="130">
        <v>0.27704137</v>
      </c>
      <c r="I79" s="53"/>
    </row>
    <row r="80" spans="1:9" ht="12.75">
      <c r="A80" s="44" t="s">
        <v>536</v>
      </c>
      <c r="B80" s="13" t="s">
        <v>3</v>
      </c>
      <c r="C80" s="13" t="s">
        <v>46</v>
      </c>
      <c r="D80" s="13" t="s">
        <v>3</v>
      </c>
      <c r="E80" s="14">
        <v>100000</v>
      </c>
      <c r="F80" s="14">
        <v>100</v>
      </c>
      <c r="G80" s="130">
        <v>0.27704137</v>
      </c>
      <c r="I80" s="53"/>
    </row>
    <row r="81" spans="1:9" s="94" customFormat="1" ht="12.75">
      <c r="A81" s="126" t="s">
        <v>533</v>
      </c>
      <c r="B81" s="90" t="s">
        <v>3</v>
      </c>
      <c r="C81" s="90" t="s">
        <v>46</v>
      </c>
      <c r="D81" s="90" t="s">
        <v>3</v>
      </c>
      <c r="E81" s="14">
        <v>98000</v>
      </c>
      <c r="F81" s="14">
        <v>98</v>
      </c>
      <c r="G81" s="130">
        <v>0.27150054</v>
      </c>
      <c r="I81" s="53"/>
    </row>
    <row r="82" spans="1:9" ht="12.75">
      <c r="A82" s="44" t="s">
        <v>534</v>
      </c>
      <c r="B82" s="13" t="s">
        <v>3</v>
      </c>
      <c r="C82" s="13" t="s">
        <v>46</v>
      </c>
      <c r="D82" s="13" t="s">
        <v>3</v>
      </c>
      <c r="E82" s="14">
        <v>90000</v>
      </c>
      <c r="F82" s="14">
        <v>90</v>
      </c>
      <c r="G82" s="130">
        <v>0.24933723</v>
      </c>
      <c r="I82" s="53"/>
    </row>
    <row r="83" spans="1:9" ht="12.75">
      <c r="A83" s="44" t="s">
        <v>537</v>
      </c>
      <c r="B83" s="13" t="s">
        <v>3</v>
      </c>
      <c r="C83" s="13" t="s">
        <v>46</v>
      </c>
      <c r="D83" s="13" t="s">
        <v>3</v>
      </c>
      <c r="E83" s="14">
        <v>50000</v>
      </c>
      <c r="F83" s="14">
        <v>50</v>
      </c>
      <c r="G83" s="130">
        <v>0.13852069</v>
      </c>
      <c r="I83" s="53"/>
    </row>
    <row r="84" spans="1:9" ht="12.75">
      <c r="A84" s="44" t="s">
        <v>538</v>
      </c>
      <c r="B84" s="13" t="s">
        <v>3</v>
      </c>
      <c r="C84" s="13" t="s">
        <v>46</v>
      </c>
      <c r="D84" s="13" t="s">
        <v>3</v>
      </c>
      <c r="E84" s="14">
        <v>10000</v>
      </c>
      <c r="F84" s="14">
        <v>10</v>
      </c>
      <c r="G84" s="130">
        <v>0.02770414</v>
      </c>
      <c r="I84" s="53"/>
    </row>
    <row r="85" spans="1:9" ht="12.75">
      <c r="A85" s="44" t="s">
        <v>539</v>
      </c>
      <c r="B85" s="13" t="s">
        <v>3</v>
      </c>
      <c r="C85" s="13" t="s">
        <v>46</v>
      </c>
      <c r="D85" s="13" t="s">
        <v>3</v>
      </c>
      <c r="E85" s="14">
        <v>10000</v>
      </c>
      <c r="F85" s="14">
        <v>10</v>
      </c>
      <c r="G85" s="130">
        <v>0.02770414</v>
      </c>
      <c r="I85" s="53"/>
    </row>
    <row r="86" spans="1:9" ht="12.75">
      <c r="A86" s="44" t="s">
        <v>540</v>
      </c>
      <c r="B86" s="13" t="s">
        <v>3</v>
      </c>
      <c r="C86" s="13" t="s">
        <v>46</v>
      </c>
      <c r="D86" s="13" t="s">
        <v>3</v>
      </c>
      <c r="E86" s="14">
        <v>10000</v>
      </c>
      <c r="F86" s="14">
        <v>10</v>
      </c>
      <c r="G86" s="130">
        <v>0.02770414</v>
      </c>
      <c r="I86" s="53"/>
    </row>
    <row r="87" spans="1:9" ht="12.75">
      <c r="A87" s="44" t="s">
        <v>541</v>
      </c>
      <c r="B87" s="13" t="s">
        <v>3</v>
      </c>
      <c r="C87" s="13" t="s">
        <v>46</v>
      </c>
      <c r="D87" s="13" t="s">
        <v>3</v>
      </c>
      <c r="E87" s="14">
        <v>10000</v>
      </c>
      <c r="F87" s="14">
        <v>10</v>
      </c>
      <c r="G87" s="130">
        <v>0.02770414</v>
      </c>
      <c r="I87" s="53"/>
    </row>
    <row r="88" spans="1:9" ht="12.75">
      <c r="A88" s="44" t="s">
        <v>542</v>
      </c>
      <c r="B88" s="13" t="s">
        <v>3</v>
      </c>
      <c r="C88" s="13" t="s">
        <v>46</v>
      </c>
      <c r="D88" s="13" t="s">
        <v>3</v>
      </c>
      <c r="E88" s="14">
        <v>10000</v>
      </c>
      <c r="F88" s="14">
        <v>10</v>
      </c>
      <c r="G88" s="130">
        <v>0.02770414</v>
      </c>
      <c r="I88" s="53"/>
    </row>
    <row r="89" spans="1:9" ht="12.75">
      <c r="A89" s="20" t="s">
        <v>629</v>
      </c>
      <c r="B89" s="12"/>
      <c r="C89" s="12"/>
      <c r="D89" s="12"/>
      <c r="E89" s="46">
        <f>SUM(E78:E88)</f>
        <v>588000</v>
      </c>
      <c r="F89" s="16">
        <v>588</v>
      </c>
      <c r="G89" s="46">
        <f>SUM(G78:G88)</f>
        <v>1.6290032700000001</v>
      </c>
      <c r="I89" s="19"/>
    </row>
    <row r="90" spans="1:7" ht="12.75">
      <c r="A90" s="20"/>
      <c r="B90" s="12"/>
      <c r="C90" s="12"/>
      <c r="D90" s="12"/>
      <c r="E90" s="15"/>
      <c r="F90" s="14"/>
      <c r="G90" s="46"/>
    </row>
    <row r="91" spans="1:7" ht="12.75">
      <c r="A91" s="85" t="s">
        <v>646</v>
      </c>
      <c r="B91" s="12"/>
      <c r="C91" s="12"/>
      <c r="D91" s="12"/>
      <c r="E91" s="12"/>
      <c r="F91" s="12"/>
      <c r="G91" s="43"/>
    </row>
    <row r="92" spans="1:7" ht="12.75">
      <c r="A92" s="149" t="s">
        <v>429</v>
      </c>
      <c r="B92" s="158" t="s">
        <v>428</v>
      </c>
      <c r="C92" s="13"/>
      <c r="D92" s="13" t="s">
        <v>180</v>
      </c>
      <c r="E92" s="14">
        <v>500000</v>
      </c>
      <c r="F92" s="14">
        <v>515.7045</v>
      </c>
      <c r="G92" s="130">
        <v>1.42871482</v>
      </c>
    </row>
    <row r="93" spans="1:7" ht="12.75">
      <c r="A93" s="40"/>
      <c r="B93" s="12"/>
      <c r="C93" s="12"/>
      <c r="D93" s="12"/>
      <c r="E93" s="15">
        <v>500000</v>
      </c>
      <c r="F93" s="16">
        <v>515.7045</v>
      </c>
      <c r="G93" s="131">
        <v>1.42871482</v>
      </c>
    </row>
    <row r="94" spans="1:7" ht="12.75">
      <c r="A94" s="40"/>
      <c r="B94" s="12"/>
      <c r="C94" s="12"/>
      <c r="D94" s="12"/>
      <c r="E94" s="15"/>
      <c r="F94" s="16"/>
      <c r="G94" s="46"/>
    </row>
    <row r="95" spans="1:7" ht="12.75">
      <c r="A95" s="20" t="s">
        <v>645</v>
      </c>
      <c r="B95" s="12"/>
      <c r="C95" s="12"/>
      <c r="D95" s="12"/>
      <c r="E95" s="15"/>
      <c r="F95" s="16"/>
      <c r="G95" s="46"/>
    </row>
    <row r="96" spans="1:7" ht="12.75">
      <c r="A96" s="72" t="s">
        <v>638</v>
      </c>
      <c r="B96" s="12"/>
      <c r="C96" s="12"/>
      <c r="D96" s="12"/>
      <c r="E96" s="15"/>
      <c r="F96" s="16"/>
      <c r="G96" s="46"/>
    </row>
    <row r="97" spans="1:7" s="94" customFormat="1" ht="12.75">
      <c r="A97" s="160" t="s">
        <v>697</v>
      </c>
      <c r="B97" s="90" t="s">
        <v>3</v>
      </c>
      <c r="C97" s="90" t="s">
        <v>4</v>
      </c>
      <c r="D97" s="90" t="s">
        <v>3</v>
      </c>
      <c r="E97" s="14">
        <v>342258664</v>
      </c>
      <c r="F97" s="14">
        <v>3422.0794494</v>
      </c>
      <c r="G97" s="132">
        <v>9.48057581</v>
      </c>
    </row>
    <row r="98" spans="1:7" ht="12.75">
      <c r="A98" s="20" t="s">
        <v>629</v>
      </c>
      <c r="B98" s="12"/>
      <c r="C98" s="12"/>
      <c r="D98" s="12"/>
      <c r="E98" s="16">
        <v>342258664</v>
      </c>
      <c r="F98" s="15">
        <v>3422.0794494</v>
      </c>
      <c r="G98" s="131">
        <v>9.48057581</v>
      </c>
    </row>
    <row r="99" spans="1:7" ht="12.75">
      <c r="A99" s="20" t="s">
        <v>639</v>
      </c>
      <c r="B99" s="12"/>
      <c r="C99" s="12"/>
      <c r="D99" s="12"/>
      <c r="E99" s="15">
        <f>SUM(E98,E93,E89,E75,E64)</f>
        <v>353440816</v>
      </c>
      <c r="F99" s="15">
        <f>SUM(F98,F93,F89,F75,F64)</f>
        <v>36048.412055400004</v>
      </c>
      <c r="G99" s="46">
        <f>SUM(G98,G93,G89,G75,G64)</f>
        <v>99.86901485999998</v>
      </c>
    </row>
    <row r="100" spans="1:7" ht="12.75">
      <c r="A100" s="20" t="s">
        <v>640</v>
      </c>
      <c r="B100" s="12"/>
      <c r="C100" s="12"/>
      <c r="D100" s="12"/>
      <c r="E100" s="12"/>
      <c r="F100" s="15">
        <v>47.279991099996565</v>
      </c>
      <c r="G100" s="46">
        <f>F100/F101*100</f>
        <v>0.1309851353981203</v>
      </c>
    </row>
    <row r="101" spans="1:7" ht="13.5" thickBot="1">
      <c r="A101" s="41" t="s">
        <v>641</v>
      </c>
      <c r="B101" s="47"/>
      <c r="C101" s="47"/>
      <c r="D101" s="47"/>
      <c r="E101" s="47"/>
      <c r="F101" s="148">
        <v>36095.6920465</v>
      </c>
      <c r="G101" s="49">
        <f>G100+G99</f>
        <v>99.9999999953981</v>
      </c>
    </row>
    <row r="102" spans="1:7" ht="12.75">
      <c r="A102" s="62"/>
      <c r="B102" s="17"/>
      <c r="C102" s="17"/>
      <c r="D102" s="17"/>
      <c r="E102" s="17"/>
      <c r="F102" s="18"/>
      <c r="G102" s="19"/>
    </row>
    <row r="103" spans="1:7" ht="12.75">
      <c r="A103" s="62"/>
      <c r="B103" s="17"/>
      <c r="C103" s="17"/>
      <c r="D103" s="17"/>
      <c r="E103" s="17"/>
      <c r="F103" s="18"/>
      <c r="G103" s="19"/>
    </row>
    <row r="104" ht="12.75">
      <c r="A104" s="63" t="s">
        <v>829</v>
      </c>
    </row>
    <row r="105" ht="12.75">
      <c r="A105" s="84" t="s">
        <v>695</v>
      </c>
    </row>
    <row r="107" ht="12.75">
      <c r="A107" s="63" t="s">
        <v>694</v>
      </c>
    </row>
  </sheetData>
  <sheetProtection/>
  <mergeCells count="3">
    <mergeCell ref="A3:G3"/>
    <mergeCell ref="A4:G4"/>
    <mergeCell ref="A5:G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3:I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1.28125" style="0" customWidth="1"/>
    <col min="2" max="2" width="16.7109375" style="0" customWidth="1"/>
    <col min="3" max="3" width="20.421875" style="0" bestFit="1" customWidth="1"/>
    <col min="4" max="4" width="11.140625" style="0" customWidth="1"/>
    <col min="5" max="5" width="12.7109375" style="0" bestFit="1" customWidth="1"/>
    <col min="6" max="6" width="15.28125" style="0" bestFit="1" customWidth="1"/>
    <col min="7" max="7" width="6.421875" style="0" customWidth="1"/>
  </cols>
  <sheetData>
    <row r="2" ht="13.5" thickBot="1"/>
    <row r="3" spans="1:7" ht="12.75">
      <c r="A3" s="166" t="s">
        <v>2</v>
      </c>
      <c r="B3" s="167"/>
      <c r="C3" s="167"/>
      <c r="D3" s="167"/>
      <c r="E3" s="167"/>
      <c r="F3" s="167"/>
      <c r="G3" s="168"/>
    </row>
    <row r="4" spans="1:7" ht="12.75">
      <c r="A4" s="175" t="s">
        <v>696</v>
      </c>
      <c r="B4" s="176"/>
      <c r="C4" s="176"/>
      <c r="D4" s="176"/>
      <c r="E4" s="176"/>
      <c r="F4" s="176"/>
      <c r="G4" s="177"/>
    </row>
    <row r="5" spans="1:7" ht="12.75">
      <c r="A5" s="172" t="s">
        <v>671</v>
      </c>
      <c r="B5" s="173"/>
      <c r="C5" s="173"/>
      <c r="D5" s="173"/>
      <c r="E5" s="173"/>
      <c r="F5" s="173"/>
      <c r="G5" s="174"/>
    </row>
    <row r="6" spans="1:7" ht="12.75">
      <c r="A6" s="40"/>
      <c r="B6" s="12"/>
      <c r="C6" s="12"/>
      <c r="D6" s="12"/>
      <c r="E6" s="12"/>
      <c r="F6" s="14"/>
      <c r="G6" s="43"/>
    </row>
    <row r="7" spans="1:7" ht="24">
      <c r="A7" s="3" t="s">
        <v>621</v>
      </c>
      <c r="B7" s="4" t="s">
        <v>0</v>
      </c>
      <c r="C7" s="4" t="s">
        <v>622</v>
      </c>
      <c r="D7" s="4" t="s">
        <v>1</v>
      </c>
      <c r="E7" s="5" t="s">
        <v>623</v>
      </c>
      <c r="F7" s="5" t="s">
        <v>624</v>
      </c>
      <c r="G7" s="6" t="s">
        <v>625</v>
      </c>
    </row>
    <row r="8" spans="1:7" ht="12.75">
      <c r="A8" s="7"/>
      <c r="B8" s="8"/>
      <c r="C8" s="9"/>
      <c r="D8" s="8"/>
      <c r="E8" s="8"/>
      <c r="F8" s="5" t="s">
        <v>626</v>
      </c>
      <c r="G8" s="10"/>
    </row>
    <row r="9" spans="1:7" ht="12.75">
      <c r="A9" s="72" t="s">
        <v>651</v>
      </c>
      <c r="B9" s="12"/>
      <c r="C9" s="12"/>
      <c r="D9" s="12"/>
      <c r="E9" s="12"/>
      <c r="F9" s="12"/>
      <c r="G9" s="43"/>
    </row>
    <row r="10" spans="1:7" ht="12.75">
      <c r="A10" s="72" t="s">
        <v>670</v>
      </c>
      <c r="B10" s="12"/>
      <c r="C10" s="12"/>
      <c r="D10" s="12"/>
      <c r="E10" s="12"/>
      <c r="F10" s="14"/>
      <c r="G10" s="129"/>
    </row>
    <row r="11" spans="1:7" ht="12.75">
      <c r="A11" s="90" t="s">
        <v>139</v>
      </c>
      <c r="B11" s="90" t="s">
        <v>138</v>
      </c>
      <c r="C11" s="90" t="s">
        <v>51</v>
      </c>
      <c r="D11" s="90" t="s">
        <v>136</v>
      </c>
      <c r="E11" s="14">
        <v>150000</v>
      </c>
      <c r="F11" s="14">
        <v>1513.9665</v>
      </c>
      <c r="G11" s="130">
        <v>12.74704529</v>
      </c>
    </row>
    <row r="12" spans="1:7" ht="12.75">
      <c r="A12" s="90" t="s">
        <v>551</v>
      </c>
      <c r="B12" s="90" t="s">
        <v>550</v>
      </c>
      <c r="C12" s="90" t="s">
        <v>51</v>
      </c>
      <c r="D12" s="90" t="s">
        <v>146</v>
      </c>
      <c r="E12" s="14">
        <v>100</v>
      </c>
      <c r="F12" s="14">
        <v>1031.531</v>
      </c>
      <c r="G12" s="130">
        <v>8.68511448</v>
      </c>
    </row>
    <row r="13" spans="1:7" ht="12.75">
      <c r="A13" s="90" t="s">
        <v>553</v>
      </c>
      <c r="B13" s="90" t="s">
        <v>552</v>
      </c>
      <c r="C13" s="90" t="s">
        <v>51</v>
      </c>
      <c r="D13" s="90" t="s">
        <v>146</v>
      </c>
      <c r="E13" s="14">
        <v>100</v>
      </c>
      <c r="F13" s="14">
        <v>1020.922</v>
      </c>
      <c r="G13" s="130">
        <v>8.59579058</v>
      </c>
    </row>
    <row r="14" spans="1:7" ht="12.75">
      <c r="A14" s="90" t="s">
        <v>545</v>
      </c>
      <c r="B14" s="90" t="s">
        <v>543</v>
      </c>
      <c r="C14" s="90" t="s">
        <v>51</v>
      </c>
      <c r="D14" s="90" t="s">
        <v>544</v>
      </c>
      <c r="E14" s="14">
        <v>100</v>
      </c>
      <c r="F14" s="14">
        <v>1014.627</v>
      </c>
      <c r="G14" s="130">
        <v>8.54278897</v>
      </c>
    </row>
    <row r="15" spans="1:7" ht="12.75">
      <c r="A15" s="90" t="s">
        <v>563</v>
      </c>
      <c r="B15" s="90" t="s">
        <v>562</v>
      </c>
      <c r="C15" s="90" t="s">
        <v>159</v>
      </c>
      <c r="D15" s="90" t="s">
        <v>146</v>
      </c>
      <c r="E15" s="14">
        <v>100</v>
      </c>
      <c r="F15" s="14">
        <v>1012.34</v>
      </c>
      <c r="G15" s="130">
        <v>8.52353327</v>
      </c>
    </row>
    <row r="16" spans="1:7" ht="12.75">
      <c r="A16" s="90" t="s">
        <v>565</v>
      </c>
      <c r="B16" s="90" t="s">
        <v>564</v>
      </c>
      <c r="C16" s="90" t="s">
        <v>207</v>
      </c>
      <c r="D16" s="90" t="s">
        <v>146</v>
      </c>
      <c r="E16" s="14">
        <v>50</v>
      </c>
      <c r="F16" s="14">
        <v>519.2155</v>
      </c>
      <c r="G16" s="130">
        <v>4.37160498</v>
      </c>
    </row>
    <row r="17" spans="1:7" ht="12.75">
      <c r="A17" s="90" t="s">
        <v>549</v>
      </c>
      <c r="B17" s="90" t="s">
        <v>548</v>
      </c>
      <c r="C17" s="90" t="s">
        <v>51</v>
      </c>
      <c r="D17" s="90" t="s">
        <v>146</v>
      </c>
      <c r="E17" s="14">
        <v>50</v>
      </c>
      <c r="F17" s="14">
        <v>518.4395</v>
      </c>
      <c r="G17" s="130">
        <v>4.36507135</v>
      </c>
    </row>
    <row r="18" spans="1:7" ht="12.75">
      <c r="A18" s="90" t="s">
        <v>557</v>
      </c>
      <c r="B18" s="90" t="s">
        <v>556</v>
      </c>
      <c r="C18" s="90" t="s">
        <v>51</v>
      </c>
      <c r="D18" s="90" t="s">
        <v>146</v>
      </c>
      <c r="E18" s="14">
        <v>50</v>
      </c>
      <c r="F18" s="14">
        <v>514.0045</v>
      </c>
      <c r="G18" s="130">
        <v>4.32773026</v>
      </c>
    </row>
    <row r="19" spans="1:7" ht="12.75">
      <c r="A19" s="90" t="s">
        <v>561</v>
      </c>
      <c r="B19" s="90" t="s">
        <v>560</v>
      </c>
      <c r="C19" s="90" t="s">
        <v>129</v>
      </c>
      <c r="D19" s="90" t="s">
        <v>146</v>
      </c>
      <c r="E19" s="14">
        <v>50</v>
      </c>
      <c r="F19" s="14">
        <v>513.551</v>
      </c>
      <c r="G19" s="130">
        <v>4.32391196</v>
      </c>
    </row>
    <row r="20" spans="1:7" ht="12.75">
      <c r="A20" s="90" t="s">
        <v>141</v>
      </c>
      <c r="B20" s="90" t="s">
        <v>140</v>
      </c>
      <c r="C20" s="90" t="s">
        <v>51</v>
      </c>
      <c r="D20" s="90" t="s">
        <v>133</v>
      </c>
      <c r="E20" s="14">
        <v>50</v>
      </c>
      <c r="F20" s="14">
        <v>508.9045</v>
      </c>
      <c r="G20" s="130">
        <v>4.28479013</v>
      </c>
    </row>
    <row r="21" spans="1:7" ht="12.75">
      <c r="A21" s="90" t="s">
        <v>568</v>
      </c>
      <c r="B21" s="90" t="s">
        <v>566</v>
      </c>
      <c r="C21" s="90" t="s">
        <v>51</v>
      </c>
      <c r="D21" s="90" t="s">
        <v>567</v>
      </c>
      <c r="E21" s="14">
        <v>50</v>
      </c>
      <c r="F21" s="14">
        <v>506.7945</v>
      </c>
      <c r="G21" s="130">
        <v>4.2670247</v>
      </c>
    </row>
    <row r="22" spans="1:7" ht="12.75">
      <c r="A22" s="90" t="s">
        <v>555</v>
      </c>
      <c r="B22" s="90" t="s">
        <v>554</v>
      </c>
      <c r="C22" s="90" t="s">
        <v>51</v>
      </c>
      <c r="D22" s="90" t="s">
        <v>146</v>
      </c>
      <c r="E22" s="14">
        <v>50</v>
      </c>
      <c r="F22" s="14">
        <v>506.551</v>
      </c>
      <c r="G22" s="130">
        <v>4.26497451</v>
      </c>
    </row>
    <row r="23" spans="1:7" ht="12.75">
      <c r="A23" s="90" t="s">
        <v>559</v>
      </c>
      <c r="B23" s="90" t="s">
        <v>558</v>
      </c>
      <c r="C23" s="90" t="s">
        <v>51</v>
      </c>
      <c r="D23" s="90" t="s">
        <v>146</v>
      </c>
      <c r="E23" s="14">
        <v>50</v>
      </c>
      <c r="F23" s="14">
        <v>506.397</v>
      </c>
      <c r="G23" s="130">
        <v>4.26367789</v>
      </c>
    </row>
    <row r="24" spans="1:7" ht="12.75">
      <c r="A24" s="90" t="s">
        <v>134</v>
      </c>
      <c r="B24" s="90" t="s">
        <v>132</v>
      </c>
      <c r="C24" s="90" t="s">
        <v>51</v>
      </c>
      <c r="D24" s="90" t="s">
        <v>133</v>
      </c>
      <c r="E24" s="14">
        <v>50</v>
      </c>
      <c r="F24" s="14">
        <v>505.6375</v>
      </c>
      <c r="G24" s="130">
        <v>4.25728318</v>
      </c>
    </row>
    <row r="25" spans="1:7" ht="12.75">
      <c r="A25" s="90" t="s">
        <v>571</v>
      </c>
      <c r="B25" s="90" t="s">
        <v>569</v>
      </c>
      <c r="C25" s="90" t="s">
        <v>51</v>
      </c>
      <c r="D25" s="90" t="s">
        <v>570</v>
      </c>
      <c r="E25" s="14">
        <v>50</v>
      </c>
      <c r="F25" s="14">
        <v>503.9765</v>
      </c>
      <c r="G25" s="130">
        <v>4.24329816</v>
      </c>
    </row>
    <row r="26" spans="1:7" ht="12.75">
      <c r="A26" s="90" t="s">
        <v>547</v>
      </c>
      <c r="B26" s="90" t="s">
        <v>546</v>
      </c>
      <c r="C26" s="90" t="s">
        <v>51</v>
      </c>
      <c r="D26" s="90" t="s">
        <v>133</v>
      </c>
      <c r="E26" s="14">
        <v>50</v>
      </c>
      <c r="F26" s="14">
        <v>500.382</v>
      </c>
      <c r="G26" s="130">
        <v>4.21303379</v>
      </c>
    </row>
    <row r="27" spans="1:7" ht="12.75">
      <c r="A27" s="90" t="s">
        <v>176</v>
      </c>
      <c r="B27" s="90" t="s">
        <v>174</v>
      </c>
      <c r="C27" s="90" t="s">
        <v>51</v>
      </c>
      <c r="D27" s="90" t="s">
        <v>146</v>
      </c>
      <c r="E27" s="14">
        <v>1</v>
      </c>
      <c r="F27" s="14">
        <v>101.2957</v>
      </c>
      <c r="G27" s="130">
        <v>0.85287282</v>
      </c>
    </row>
    <row r="28" spans="1:9" ht="12.75">
      <c r="A28" s="20" t="s">
        <v>629</v>
      </c>
      <c r="B28" s="12"/>
      <c r="C28" s="12"/>
      <c r="D28" s="12"/>
      <c r="E28" s="15">
        <f>SUM(E11:E27)</f>
        <v>150951</v>
      </c>
      <c r="F28" s="15">
        <v>11298.5357</v>
      </c>
      <c r="G28" s="46">
        <f>SUM(G11:G27)</f>
        <v>95.12954632000002</v>
      </c>
      <c r="I28" s="63"/>
    </row>
    <row r="29" spans="1:7" ht="12.75">
      <c r="A29" s="40"/>
      <c r="B29" s="12"/>
      <c r="C29" s="12"/>
      <c r="D29" s="12"/>
      <c r="E29" s="15"/>
      <c r="F29" s="16"/>
      <c r="G29" s="46"/>
    </row>
    <row r="30" spans="1:7" ht="12.75">
      <c r="A30" s="20" t="s">
        <v>645</v>
      </c>
      <c r="B30" s="12"/>
      <c r="C30" s="12"/>
      <c r="D30" s="12"/>
      <c r="E30" s="15"/>
      <c r="F30" s="16"/>
      <c r="G30" s="46"/>
    </row>
    <row r="31" spans="1:7" ht="12.75">
      <c r="A31" s="72" t="s">
        <v>638</v>
      </c>
      <c r="B31" s="12"/>
      <c r="C31" s="12"/>
      <c r="D31" s="12"/>
      <c r="E31" s="15"/>
      <c r="F31" s="16"/>
      <c r="G31" s="46"/>
    </row>
    <row r="32" spans="1:7" ht="12.75">
      <c r="A32" s="126" t="s">
        <v>5</v>
      </c>
      <c r="B32" s="90" t="s">
        <v>3</v>
      </c>
      <c r="C32" s="90" t="s">
        <v>4</v>
      </c>
      <c r="D32" s="90" t="s">
        <v>3</v>
      </c>
      <c r="E32" s="14">
        <v>3484424</v>
      </c>
      <c r="F32" s="14">
        <v>34.8390765</v>
      </c>
      <c r="G32" s="122">
        <v>0.29333231</v>
      </c>
    </row>
    <row r="33" spans="1:7" ht="12.75">
      <c r="A33" s="20" t="s">
        <v>629</v>
      </c>
      <c r="B33" s="12"/>
      <c r="C33" s="12"/>
      <c r="D33" s="12"/>
      <c r="E33" s="15">
        <v>3484424</v>
      </c>
      <c r="F33" s="15">
        <v>34.8390765</v>
      </c>
      <c r="G33" s="46">
        <v>0.29333231</v>
      </c>
    </row>
    <row r="34" spans="1:7" ht="12.75">
      <c r="A34" s="20" t="s">
        <v>639</v>
      </c>
      <c r="B34" s="12"/>
      <c r="C34" s="12"/>
      <c r="D34" s="12"/>
      <c r="E34" s="15">
        <f>E33+E28</f>
        <v>3635375</v>
      </c>
      <c r="F34" s="15">
        <v>11333.3747765</v>
      </c>
      <c r="G34" s="46">
        <f>G33+G28</f>
        <v>95.42287863000001</v>
      </c>
    </row>
    <row r="35" spans="1:7" ht="12.75">
      <c r="A35" s="20" t="s">
        <v>640</v>
      </c>
      <c r="B35" s="12"/>
      <c r="C35" s="12"/>
      <c r="D35" s="12"/>
      <c r="E35" s="12"/>
      <c r="F35" s="1">
        <v>543.624681099999</v>
      </c>
      <c r="G35" s="46">
        <f>F35/F36*100</f>
        <v>4.5771213768317365</v>
      </c>
    </row>
    <row r="36" spans="1:9" ht="13.5" thickBot="1">
      <c r="A36" s="41" t="s">
        <v>641</v>
      </c>
      <c r="B36" s="47"/>
      <c r="C36" s="47"/>
      <c r="D36" s="47"/>
      <c r="E36" s="47"/>
      <c r="F36" s="148">
        <v>11876.999457599999</v>
      </c>
      <c r="G36" s="49">
        <f>SUM(G34:G35)</f>
        <v>100.00000000683175</v>
      </c>
      <c r="I36" s="63"/>
    </row>
    <row r="38" ht="12.75">
      <c r="A38" s="63" t="s">
        <v>694</v>
      </c>
    </row>
  </sheetData>
  <sheetProtection/>
  <mergeCells count="3">
    <mergeCell ref="A3:G3"/>
    <mergeCell ref="A4:G4"/>
    <mergeCell ref="A5:G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3:J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28125" style="0" customWidth="1"/>
    <col min="2" max="2" width="13.28125" style="0" customWidth="1"/>
    <col min="3" max="3" width="21.421875" style="0" bestFit="1" customWidth="1"/>
    <col min="4" max="4" width="7.7109375" style="0" customWidth="1"/>
    <col min="5" max="5" width="13.57421875" style="0" customWidth="1"/>
    <col min="6" max="6" width="15.28125" style="0" customWidth="1"/>
    <col min="7" max="7" width="9.140625" style="0" customWidth="1"/>
  </cols>
  <sheetData>
    <row r="2" ht="13.5" thickBot="1"/>
    <row r="3" spans="1:7" ht="12.75">
      <c r="A3" s="166" t="s">
        <v>2</v>
      </c>
      <c r="B3" s="167"/>
      <c r="C3" s="167"/>
      <c r="D3" s="167"/>
      <c r="E3" s="167"/>
      <c r="F3" s="167"/>
      <c r="G3" s="168"/>
    </row>
    <row r="4" spans="1:7" ht="12.75">
      <c r="A4" s="175" t="s">
        <v>696</v>
      </c>
      <c r="B4" s="176"/>
      <c r="C4" s="176"/>
      <c r="D4" s="176"/>
      <c r="E4" s="176"/>
      <c r="F4" s="176"/>
      <c r="G4" s="177"/>
    </row>
    <row r="5" spans="1:7" ht="12.75">
      <c r="A5" s="172" t="s">
        <v>672</v>
      </c>
      <c r="B5" s="173"/>
      <c r="C5" s="173"/>
      <c r="D5" s="173"/>
      <c r="E5" s="173"/>
      <c r="F5" s="173"/>
      <c r="G5" s="174"/>
    </row>
    <row r="6" spans="1:7" ht="12.75">
      <c r="A6" s="40"/>
      <c r="B6" s="12"/>
      <c r="C6" s="12"/>
      <c r="D6" s="12"/>
      <c r="E6" s="12"/>
      <c r="F6" s="14"/>
      <c r="G6" s="43"/>
    </row>
    <row r="7" spans="1:7" ht="24">
      <c r="A7" s="3" t="s">
        <v>621</v>
      </c>
      <c r="B7" s="4" t="s">
        <v>0</v>
      </c>
      <c r="C7" s="4" t="s">
        <v>622</v>
      </c>
      <c r="D7" s="4" t="s">
        <v>1</v>
      </c>
      <c r="E7" s="5" t="s">
        <v>623</v>
      </c>
      <c r="F7" s="5" t="s">
        <v>624</v>
      </c>
      <c r="G7" s="6" t="s">
        <v>625</v>
      </c>
    </row>
    <row r="8" spans="1:7" ht="12.75">
      <c r="A8" s="3"/>
      <c r="B8" s="4"/>
      <c r="C8" s="4"/>
      <c r="D8" s="4"/>
      <c r="E8" s="5"/>
      <c r="F8" s="5" t="s">
        <v>626</v>
      </c>
      <c r="G8" s="6"/>
    </row>
    <row r="9" spans="1:7" ht="12.75">
      <c r="A9" s="34" t="s">
        <v>627</v>
      </c>
      <c r="B9" s="4"/>
      <c r="C9" s="4"/>
      <c r="D9" s="4"/>
      <c r="E9" s="5"/>
      <c r="F9" s="5"/>
      <c r="G9" s="6"/>
    </row>
    <row r="10" spans="1:7" ht="12.75">
      <c r="A10" s="34" t="s">
        <v>628</v>
      </c>
      <c r="B10" s="4"/>
      <c r="C10" s="4"/>
      <c r="D10" s="4"/>
      <c r="E10" s="5"/>
      <c r="F10" s="5"/>
      <c r="G10" s="6"/>
    </row>
    <row r="11" spans="1:10" ht="12.75">
      <c r="A11" s="126" t="s">
        <v>60</v>
      </c>
      <c r="B11" s="90" t="s">
        <v>59</v>
      </c>
      <c r="C11" s="90" t="s">
        <v>24</v>
      </c>
      <c r="D11" s="90"/>
      <c r="E11" s="14">
        <v>9447</v>
      </c>
      <c r="F11" s="14">
        <v>2462.64396</v>
      </c>
      <c r="G11" s="45">
        <v>5.46616436</v>
      </c>
      <c r="I11" s="135"/>
      <c r="J11" s="136"/>
    </row>
    <row r="12" spans="1:10" ht="12.75">
      <c r="A12" s="126" t="s">
        <v>235</v>
      </c>
      <c r="B12" s="90" t="s">
        <v>234</v>
      </c>
      <c r="C12" s="90" t="s">
        <v>24</v>
      </c>
      <c r="D12" s="90"/>
      <c r="E12" s="14">
        <v>36701</v>
      </c>
      <c r="F12" s="14">
        <v>2394.6851985</v>
      </c>
      <c r="G12" s="45">
        <v>5.31532089</v>
      </c>
      <c r="I12" s="135"/>
      <c r="J12" s="136"/>
    </row>
    <row r="13" spans="1:10" ht="12.75">
      <c r="A13" s="126" t="s">
        <v>224</v>
      </c>
      <c r="B13" s="90" t="s">
        <v>223</v>
      </c>
      <c r="C13" s="90" t="s">
        <v>46</v>
      </c>
      <c r="D13" s="90"/>
      <c r="E13" s="14">
        <v>148412</v>
      </c>
      <c r="F13" s="14">
        <v>2144.479194</v>
      </c>
      <c r="G13" s="45">
        <v>4.75995553</v>
      </c>
      <c r="I13" s="135"/>
      <c r="J13" s="136"/>
    </row>
    <row r="14" spans="1:10" ht="12.75">
      <c r="A14" s="126" t="s">
        <v>93</v>
      </c>
      <c r="B14" s="90" t="s">
        <v>92</v>
      </c>
      <c r="C14" s="90" t="s">
        <v>33</v>
      </c>
      <c r="D14" s="90"/>
      <c r="E14" s="14">
        <v>717163</v>
      </c>
      <c r="F14" s="14">
        <v>1993.71314</v>
      </c>
      <c r="G14" s="45">
        <v>4.42531031</v>
      </c>
      <c r="I14" s="135"/>
      <c r="J14" s="136"/>
    </row>
    <row r="15" spans="1:10" ht="12.75">
      <c r="A15" s="90" t="s">
        <v>215</v>
      </c>
      <c r="B15" s="90" t="s">
        <v>214</v>
      </c>
      <c r="C15" s="90" t="s">
        <v>46</v>
      </c>
      <c r="D15" s="90"/>
      <c r="E15" s="14">
        <v>118979</v>
      </c>
      <c r="F15" s="14">
        <v>1840.010235</v>
      </c>
      <c r="G15" s="45">
        <v>4.08414636</v>
      </c>
      <c r="I15" s="135"/>
      <c r="J15" s="136"/>
    </row>
    <row r="16" spans="1:10" ht="12.75">
      <c r="A16" s="90" t="s">
        <v>447</v>
      </c>
      <c r="B16" s="90" t="s">
        <v>446</v>
      </c>
      <c r="C16" s="90" t="s">
        <v>49</v>
      </c>
      <c r="D16" s="90"/>
      <c r="E16" s="14">
        <v>330000</v>
      </c>
      <c r="F16" s="14">
        <v>1769.295</v>
      </c>
      <c r="G16" s="45">
        <v>3.92718453</v>
      </c>
      <c r="I16" s="135"/>
      <c r="J16" s="136"/>
    </row>
    <row r="17" spans="1:10" ht="12.75">
      <c r="A17" s="90" t="s">
        <v>455</v>
      </c>
      <c r="B17" s="90" t="s">
        <v>454</v>
      </c>
      <c r="C17" s="90" t="s">
        <v>51</v>
      </c>
      <c r="D17" s="90"/>
      <c r="E17" s="14">
        <v>253063</v>
      </c>
      <c r="F17" s="14">
        <v>1692.7384069999998</v>
      </c>
      <c r="G17" s="45">
        <v>3.75725703</v>
      </c>
      <c r="I17" s="135"/>
      <c r="J17" s="136"/>
    </row>
    <row r="18" spans="1:10" ht="12.75">
      <c r="A18" s="90" t="s">
        <v>175</v>
      </c>
      <c r="B18" s="90" t="s">
        <v>216</v>
      </c>
      <c r="C18" s="90" t="s">
        <v>51</v>
      </c>
      <c r="D18" s="90"/>
      <c r="E18" s="14">
        <v>100000</v>
      </c>
      <c r="F18" s="14">
        <v>1537.15</v>
      </c>
      <c r="G18" s="45">
        <v>3.41190796</v>
      </c>
      <c r="I18" s="135"/>
      <c r="J18" s="136"/>
    </row>
    <row r="19" spans="1:10" ht="12.75">
      <c r="A19" s="90" t="s">
        <v>95</v>
      </c>
      <c r="B19" s="90" t="s">
        <v>94</v>
      </c>
      <c r="C19" s="90" t="s">
        <v>46</v>
      </c>
      <c r="D19" s="90"/>
      <c r="E19" s="14">
        <v>168350</v>
      </c>
      <c r="F19" s="14">
        <v>1518.432825</v>
      </c>
      <c r="G19" s="45">
        <v>3.37036272</v>
      </c>
      <c r="I19" s="135"/>
      <c r="J19" s="136"/>
    </row>
    <row r="20" spans="1:10" ht="12.75">
      <c r="A20" s="90" t="s">
        <v>228</v>
      </c>
      <c r="B20" s="90" t="s">
        <v>227</v>
      </c>
      <c r="C20" s="90" t="s">
        <v>49</v>
      </c>
      <c r="D20" s="90"/>
      <c r="E20" s="14">
        <v>320500</v>
      </c>
      <c r="F20" s="14">
        <v>1410.36025</v>
      </c>
      <c r="G20" s="45">
        <v>3.13048132</v>
      </c>
      <c r="I20" s="135"/>
      <c r="J20" s="136"/>
    </row>
    <row r="21" spans="1:10" ht="12.75">
      <c r="A21" s="90" t="s">
        <v>256</v>
      </c>
      <c r="B21" s="90" t="s">
        <v>255</v>
      </c>
      <c r="C21" s="90" t="s">
        <v>113</v>
      </c>
      <c r="D21" s="90"/>
      <c r="E21" s="14">
        <v>32000</v>
      </c>
      <c r="F21" s="14">
        <v>1359.664</v>
      </c>
      <c r="G21" s="45">
        <v>3.01795429</v>
      </c>
      <c r="I21" s="135"/>
      <c r="J21" s="136"/>
    </row>
    <row r="22" spans="1:10" ht="12.75">
      <c r="A22" s="90" t="s">
        <v>244</v>
      </c>
      <c r="B22" s="90" t="s">
        <v>243</v>
      </c>
      <c r="C22" s="90" t="s">
        <v>46</v>
      </c>
      <c r="D22" s="90"/>
      <c r="E22" s="14">
        <v>453584</v>
      </c>
      <c r="F22" s="14">
        <v>1314.25964</v>
      </c>
      <c r="G22" s="45">
        <v>2.9171733</v>
      </c>
      <c r="I22" s="135"/>
      <c r="J22" s="136"/>
    </row>
    <row r="23" spans="1:10" ht="12.75">
      <c r="A23" s="90" t="s">
        <v>151</v>
      </c>
      <c r="B23" s="90" t="s">
        <v>471</v>
      </c>
      <c r="C23" s="90" t="s">
        <v>21</v>
      </c>
      <c r="D23" s="90"/>
      <c r="E23" s="14">
        <v>52332</v>
      </c>
      <c r="F23" s="14">
        <v>1306.389882</v>
      </c>
      <c r="G23" s="45">
        <v>2.89970533</v>
      </c>
      <c r="I23" s="135"/>
      <c r="J23" s="136"/>
    </row>
    <row r="24" spans="1:10" ht="12.75">
      <c r="A24" s="90" t="s">
        <v>220</v>
      </c>
      <c r="B24" s="90" t="s">
        <v>219</v>
      </c>
      <c r="C24" s="90" t="s">
        <v>46</v>
      </c>
      <c r="D24" s="90"/>
      <c r="E24" s="14">
        <v>467850</v>
      </c>
      <c r="F24" s="14">
        <v>1302.96225</v>
      </c>
      <c r="G24" s="45">
        <v>2.89209724</v>
      </c>
      <c r="I24" s="135"/>
      <c r="J24" s="136"/>
    </row>
    <row r="25" spans="1:10" ht="12.75">
      <c r="A25" s="90" t="s">
        <v>395</v>
      </c>
      <c r="B25" s="90" t="s">
        <v>394</v>
      </c>
      <c r="C25" s="90" t="s">
        <v>19</v>
      </c>
      <c r="D25" s="90"/>
      <c r="E25" s="14">
        <v>97067</v>
      </c>
      <c r="F25" s="14">
        <v>1273.9558415000001</v>
      </c>
      <c r="G25" s="45">
        <v>2.82771368</v>
      </c>
      <c r="I25" s="135"/>
      <c r="J25" s="136"/>
    </row>
    <row r="26" spans="1:10" ht="12.75">
      <c r="A26" s="90" t="s">
        <v>43</v>
      </c>
      <c r="B26" s="90" t="s">
        <v>42</v>
      </c>
      <c r="C26" s="90" t="s">
        <v>33</v>
      </c>
      <c r="D26" s="90"/>
      <c r="E26" s="14">
        <v>35127</v>
      </c>
      <c r="F26" s="14">
        <v>1273.1956785</v>
      </c>
      <c r="G26" s="45">
        <v>2.8260264</v>
      </c>
      <c r="I26" s="135"/>
      <c r="J26" s="136"/>
    </row>
    <row r="27" spans="1:10" ht="12.75">
      <c r="A27" s="90" t="s">
        <v>260</v>
      </c>
      <c r="B27" s="90" t="s">
        <v>259</v>
      </c>
      <c r="C27" s="90" t="s">
        <v>110</v>
      </c>
      <c r="D27" s="90"/>
      <c r="E27" s="14">
        <v>231127</v>
      </c>
      <c r="F27" s="14">
        <v>1217.6925995000001</v>
      </c>
      <c r="G27" s="45">
        <v>2.70282996</v>
      </c>
      <c r="I27" s="135"/>
      <c r="J27" s="136"/>
    </row>
    <row r="28" spans="1:10" ht="12.75">
      <c r="A28" s="90" t="s">
        <v>421</v>
      </c>
      <c r="B28" s="90" t="s">
        <v>420</v>
      </c>
      <c r="C28" s="90" t="s">
        <v>19</v>
      </c>
      <c r="D28" s="90"/>
      <c r="E28" s="14">
        <v>617600</v>
      </c>
      <c r="F28" s="14">
        <v>1129.8992</v>
      </c>
      <c r="G28" s="45">
        <v>2.50796089</v>
      </c>
      <c r="I28" s="135"/>
      <c r="J28" s="136"/>
    </row>
    <row r="29" spans="1:10" ht="12.75">
      <c r="A29" s="90" t="s">
        <v>58</v>
      </c>
      <c r="B29" s="90" t="s">
        <v>57</v>
      </c>
      <c r="C29" s="90" t="s">
        <v>37</v>
      </c>
      <c r="D29" s="90"/>
      <c r="E29" s="14">
        <v>97179</v>
      </c>
      <c r="F29" s="14">
        <v>968.87463</v>
      </c>
      <c r="G29" s="45">
        <v>2.15054553</v>
      </c>
      <c r="I29" s="135"/>
      <c r="J29" s="136"/>
    </row>
    <row r="30" spans="1:10" ht="12.75">
      <c r="A30" s="90" t="s">
        <v>226</v>
      </c>
      <c r="B30" s="90" t="s">
        <v>225</v>
      </c>
      <c r="C30" s="90" t="s">
        <v>213</v>
      </c>
      <c r="D30" s="90"/>
      <c r="E30" s="14">
        <v>101507</v>
      </c>
      <c r="F30" s="14">
        <v>932.7985765000001</v>
      </c>
      <c r="G30" s="45">
        <v>2.07046996</v>
      </c>
      <c r="I30" s="135"/>
      <c r="J30" s="136"/>
    </row>
    <row r="31" spans="1:10" ht="12.75">
      <c r="A31" s="90" t="s">
        <v>112</v>
      </c>
      <c r="B31" s="90" t="s">
        <v>111</v>
      </c>
      <c r="C31" s="90" t="s">
        <v>113</v>
      </c>
      <c r="D31" s="90"/>
      <c r="E31" s="14">
        <v>4690</v>
      </c>
      <c r="F31" s="14">
        <v>899.896095</v>
      </c>
      <c r="G31" s="45">
        <v>1.99743854</v>
      </c>
      <c r="I31" s="135"/>
      <c r="J31" s="136"/>
    </row>
    <row r="32" spans="1:10" ht="12.75">
      <c r="A32" s="90" t="s">
        <v>437</v>
      </c>
      <c r="B32" s="90" t="s">
        <v>436</v>
      </c>
      <c r="C32" s="90" t="s">
        <v>33</v>
      </c>
      <c r="D32" s="90"/>
      <c r="E32" s="14">
        <v>311015</v>
      </c>
      <c r="F32" s="14">
        <v>891.8355125</v>
      </c>
      <c r="G32" s="45">
        <v>1.97954701</v>
      </c>
      <c r="I32" s="135"/>
      <c r="J32" s="136"/>
    </row>
    <row r="33" spans="1:10" ht="12.75">
      <c r="A33" s="90" t="s">
        <v>258</v>
      </c>
      <c r="B33" s="90" t="s">
        <v>257</v>
      </c>
      <c r="C33" s="90" t="s">
        <v>46</v>
      </c>
      <c r="D33" s="90"/>
      <c r="E33" s="14">
        <v>50100</v>
      </c>
      <c r="F33" s="14">
        <v>816.75525</v>
      </c>
      <c r="G33" s="45">
        <v>1.81289643</v>
      </c>
      <c r="I33" s="135"/>
      <c r="J33" s="136"/>
    </row>
    <row r="34" spans="1:10" ht="12.75">
      <c r="A34" s="90" t="s">
        <v>40</v>
      </c>
      <c r="B34" s="90" t="s">
        <v>39</v>
      </c>
      <c r="C34" s="90" t="s">
        <v>41</v>
      </c>
      <c r="D34" s="90"/>
      <c r="E34" s="14">
        <v>3464</v>
      </c>
      <c r="F34" s="14">
        <v>796.429024</v>
      </c>
      <c r="G34" s="45">
        <v>1.76777968</v>
      </c>
      <c r="I34" s="135"/>
      <c r="J34" s="136"/>
    </row>
    <row r="35" spans="1:10" ht="12.75">
      <c r="A35" s="90" t="s">
        <v>425</v>
      </c>
      <c r="B35" s="90" t="s">
        <v>424</v>
      </c>
      <c r="C35" s="90" t="s">
        <v>210</v>
      </c>
      <c r="D35" s="90"/>
      <c r="E35" s="14">
        <v>281531</v>
      </c>
      <c r="F35" s="14">
        <v>754.3623145</v>
      </c>
      <c r="G35" s="45">
        <v>1.67440704</v>
      </c>
      <c r="I35" s="135"/>
      <c r="J35" s="136"/>
    </row>
    <row r="36" spans="1:10" ht="12.75">
      <c r="A36" s="90" t="s">
        <v>18</v>
      </c>
      <c r="B36" s="90" t="s">
        <v>17</v>
      </c>
      <c r="C36" s="90" t="s">
        <v>19</v>
      </c>
      <c r="D36" s="90"/>
      <c r="E36" s="14">
        <v>53483</v>
      </c>
      <c r="F36" s="14">
        <v>753.8963679999999</v>
      </c>
      <c r="G36" s="45">
        <v>1.67337281</v>
      </c>
      <c r="I36" s="135"/>
      <c r="J36" s="136"/>
    </row>
    <row r="37" spans="1:10" ht="12.75">
      <c r="A37" s="90" t="s">
        <v>89</v>
      </c>
      <c r="B37" s="90" t="s">
        <v>88</v>
      </c>
      <c r="C37" s="90" t="s">
        <v>33</v>
      </c>
      <c r="D37" s="90"/>
      <c r="E37" s="14">
        <v>80604</v>
      </c>
      <c r="F37" s="14">
        <v>753.607098</v>
      </c>
      <c r="G37" s="45">
        <v>1.67273074</v>
      </c>
      <c r="I37" s="135"/>
      <c r="J37" s="136"/>
    </row>
    <row r="38" spans="1:10" ht="12.75">
      <c r="A38" s="90" t="s">
        <v>218</v>
      </c>
      <c r="B38" s="90" t="s">
        <v>217</v>
      </c>
      <c r="C38" s="90" t="s">
        <v>51</v>
      </c>
      <c r="D38" s="90"/>
      <c r="E38" s="14">
        <v>59600</v>
      </c>
      <c r="F38" s="14">
        <v>606.1022</v>
      </c>
      <c r="G38" s="45">
        <v>1.34532409</v>
      </c>
      <c r="I38" s="135"/>
      <c r="J38" s="136"/>
    </row>
    <row r="39" spans="1:10" ht="12.75">
      <c r="A39" s="90" t="s">
        <v>433</v>
      </c>
      <c r="B39" s="90" t="s">
        <v>432</v>
      </c>
      <c r="C39" s="90" t="s">
        <v>51</v>
      </c>
      <c r="D39" s="90"/>
      <c r="E39" s="14">
        <v>13135</v>
      </c>
      <c r="F39" s="14">
        <v>601.0116275</v>
      </c>
      <c r="G39" s="45">
        <v>1.33402489</v>
      </c>
      <c r="I39" s="135"/>
      <c r="J39" s="136"/>
    </row>
    <row r="40" spans="1:10" ht="12.75">
      <c r="A40" s="90" t="s">
        <v>237</v>
      </c>
      <c r="B40" s="90" t="s">
        <v>236</v>
      </c>
      <c r="C40" s="90" t="s">
        <v>238</v>
      </c>
      <c r="D40" s="90"/>
      <c r="E40" s="14">
        <v>304000</v>
      </c>
      <c r="F40" s="14">
        <v>567.112</v>
      </c>
      <c r="G40" s="45">
        <v>1.25878018</v>
      </c>
      <c r="I40" s="135"/>
      <c r="J40" s="136"/>
    </row>
    <row r="41" spans="1:10" ht="12.75">
      <c r="A41" s="90" t="s">
        <v>240</v>
      </c>
      <c r="B41" s="90" t="s">
        <v>239</v>
      </c>
      <c r="C41" s="90" t="s">
        <v>129</v>
      </c>
      <c r="D41" s="90"/>
      <c r="E41" s="14">
        <v>271572</v>
      </c>
      <c r="F41" s="14">
        <v>564.86976</v>
      </c>
      <c r="G41" s="45">
        <v>1.25380323</v>
      </c>
      <c r="I41" s="135"/>
      <c r="J41" s="136"/>
    </row>
    <row r="42" spans="1:10" ht="12.75">
      <c r="A42" s="90" t="s">
        <v>483</v>
      </c>
      <c r="B42" s="90" t="s">
        <v>482</v>
      </c>
      <c r="C42" s="90" t="s">
        <v>31</v>
      </c>
      <c r="D42" s="90"/>
      <c r="E42" s="14">
        <v>70000</v>
      </c>
      <c r="F42" s="14">
        <v>564.305</v>
      </c>
      <c r="G42" s="45">
        <v>1.25254967</v>
      </c>
      <c r="I42" s="135"/>
      <c r="J42" s="136"/>
    </row>
    <row r="43" spans="1:10" ht="12.75">
      <c r="A43" s="90" t="s">
        <v>242</v>
      </c>
      <c r="B43" s="90" t="s">
        <v>241</v>
      </c>
      <c r="C43" s="90" t="s">
        <v>49</v>
      </c>
      <c r="D43" s="90"/>
      <c r="E43" s="14">
        <v>40000</v>
      </c>
      <c r="F43" s="14">
        <v>558.08</v>
      </c>
      <c r="G43" s="45">
        <v>1.23873246</v>
      </c>
      <c r="I43" s="135"/>
      <c r="J43" s="136"/>
    </row>
    <row r="44" spans="1:10" ht="12.75">
      <c r="A44" s="90" t="s">
        <v>252</v>
      </c>
      <c r="B44" s="90" t="s">
        <v>251</v>
      </c>
      <c r="C44" s="90" t="s">
        <v>24</v>
      </c>
      <c r="D44" s="90"/>
      <c r="E44" s="14">
        <v>113404</v>
      </c>
      <c r="F44" s="14">
        <v>520.410956</v>
      </c>
      <c r="G44" s="45">
        <v>1.15512103</v>
      </c>
      <c r="I44" s="135"/>
      <c r="J44" s="136"/>
    </row>
    <row r="45" spans="1:10" ht="12.75">
      <c r="A45" s="90" t="s">
        <v>76</v>
      </c>
      <c r="B45" s="90" t="s">
        <v>75</v>
      </c>
      <c r="C45" s="90" t="s">
        <v>33</v>
      </c>
      <c r="D45" s="90"/>
      <c r="E45" s="14">
        <v>25943</v>
      </c>
      <c r="F45" s="14">
        <v>452.13460399999997</v>
      </c>
      <c r="G45" s="45">
        <v>1.00357262</v>
      </c>
      <c r="I45" s="135"/>
      <c r="J45" s="136"/>
    </row>
    <row r="46" spans="1:10" ht="12.75">
      <c r="A46" s="90" t="s">
        <v>453</v>
      </c>
      <c r="B46" s="90" t="s">
        <v>452</v>
      </c>
      <c r="C46" s="90" t="s">
        <v>162</v>
      </c>
      <c r="D46" s="90"/>
      <c r="E46" s="14">
        <v>226000</v>
      </c>
      <c r="F46" s="14">
        <v>449.74</v>
      </c>
      <c r="G46" s="45">
        <v>0.99825748</v>
      </c>
      <c r="I46" s="135"/>
      <c r="J46" s="136"/>
    </row>
    <row r="47" spans="1:10" ht="12.75">
      <c r="A47" s="90" t="s">
        <v>185</v>
      </c>
      <c r="B47" s="90" t="s">
        <v>184</v>
      </c>
      <c r="C47" s="90" t="s">
        <v>33</v>
      </c>
      <c r="D47" s="90"/>
      <c r="E47" s="14">
        <v>38685</v>
      </c>
      <c r="F47" s="14">
        <v>433.4460825</v>
      </c>
      <c r="G47" s="45">
        <v>0.96209097</v>
      </c>
      <c r="I47" s="135"/>
      <c r="J47" s="136"/>
    </row>
    <row r="48" spans="1:10" ht="12.75">
      <c r="A48" s="90" t="s">
        <v>423</v>
      </c>
      <c r="B48" s="90" t="s">
        <v>422</v>
      </c>
      <c r="C48" s="90" t="s">
        <v>21</v>
      </c>
      <c r="D48" s="90"/>
      <c r="E48" s="14">
        <v>16900</v>
      </c>
      <c r="F48" s="14">
        <v>421.88315</v>
      </c>
      <c r="G48" s="45">
        <v>0.93642551</v>
      </c>
      <c r="I48" s="135"/>
      <c r="J48" s="136"/>
    </row>
    <row r="49" spans="1:10" ht="12.75">
      <c r="A49" s="90" t="s">
        <v>342</v>
      </c>
      <c r="B49" s="90" t="s">
        <v>341</v>
      </c>
      <c r="C49" s="90" t="s">
        <v>33</v>
      </c>
      <c r="D49" s="90"/>
      <c r="E49" s="14">
        <v>34758</v>
      </c>
      <c r="F49" s="14">
        <v>367.826535</v>
      </c>
      <c r="G49" s="45">
        <v>0.8164397</v>
      </c>
      <c r="I49" s="135"/>
      <c r="J49" s="136"/>
    </row>
    <row r="50" spans="1:10" ht="12.75">
      <c r="A50" s="90" t="s">
        <v>203</v>
      </c>
      <c r="B50" s="90" t="s">
        <v>202</v>
      </c>
      <c r="C50" s="90" t="s">
        <v>19</v>
      </c>
      <c r="D50" s="90"/>
      <c r="E50" s="14">
        <v>189228</v>
      </c>
      <c r="F50" s="14">
        <v>332.47359600000004</v>
      </c>
      <c r="G50" s="45">
        <v>0.73796917</v>
      </c>
      <c r="I50" s="135"/>
      <c r="J50" s="136"/>
    </row>
    <row r="51" spans="1:10" ht="12.75">
      <c r="A51" s="90" t="s">
        <v>212</v>
      </c>
      <c r="B51" s="90" t="s">
        <v>211</v>
      </c>
      <c r="C51" s="90" t="s">
        <v>213</v>
      </c>
      <c r="D51" s="90"/>
      <c r="E51" s="14">
        <v>36750</v>
      </c>
      <c r="F51" s="14">
        <v>299.18175</v>
      </c>
      <c r="G51" s="45">
        <v>0.66407351</v>
      </c>
      <c r="I51" s="135"/>
      <c r="J51" s="136"/>
    </row>
    <row r="52" spans="1:10" ht="12.75">
      <c r="A52" s="90" t="s">
        <v>105</v>
      </c>
      <c r="B52" s="90" t="s">
        <v>104</v>
      </c>
      <c r="C52" s="90" t="s">
        <v>33</v>
      </c>
      <c r="D52" s="90"/>
      <c r="E52" s="14">
        <v>3971</v>
      </c>
      <c r="F52" s="14">
        <v>292.615048</v>
      </c>
      <c r="G52" s="45">
        <v>0.64949785</v>
      </c>
      <c r="I52" s="135"/>
      <c r="J52" s="136"/>
    </row>
    <row r="53" spans="1:10" ht="12.75">
      <c r="A53" s="90" t="s">
        <v>375</v>
      </c>
      <c r="B53" s="90" t="s">
        <v>374</v>
      </c>
      <c r="C53" s="90" t="s">
        <v>41</v>
      </c>
      <c r="D53" s="90"/>
      <c r="E53" s="14">
        <v>51643</v>
      </c>
      <c r="F53" s="14">
        <v>207.2175375</v>
      </c>
      <c r="G53" s="45">
        <v>0.45994676</v>
      </c>
      <c r="I53" s="135"/>
      <c r="J53" s="136"/>
    </row>
    <row r="54" spans="1:10" ht="12.75">
      <c r="A54" s="40"/>
      <c r="B54" s="12"/>
      <c r="C54" s="12"/>
      <c r="D54" s="12"/>
      <c r="E54" s="15">
        <f>SUM(E11:E53)</f>
        <v>6668464</v>
      </c>
      <c r="F54" s="15">
        <v>43748.392016000005</v>
      </c>
      <c r="G54" s="15">
        <f>SUM(G11:G53)</f>
        <v>97.10534896000004</v>
      </c>
      <c r="I54" s="137"/>
      <c r="J54" s="136"/>
    </row>
    <row r="55" spans="1:10" ht="12.75">
      <c r="A55" s="40"/>
      <c r="B55" s="12"/>
      <c r="C55" s="12"/>
      <c r="D55" s="12"/>
      <c r="E55" s="15"/>
      <c r="F55" s="16"/>
      <c r="G55" s="46"/>
      <c r="I55" s="136"/>
      <c r="J55" s="136"/>
    </row>
    <row r="56" spans="1:10" ht="12.75">
      <c r="A56" s="3" t="s">
        <v>661</v>
      </c>
      <c r="B56" s="12"/>
      <c r="C56" s="54"/>
      <c r="D56" s="12"/>
      <c r="E56" s="23"/>
      <c r="F56" s="74"/>
      <c r="G56" s="24"/>
      <c r="I56" s="136"/>
      <c r="J56" s="136"/>
    </row>
    <row r="57" spans="1:10" ht="24">
      <c r="A57" s="3" t="s">
        <v>634</v>
      </c>
      <c r="B57" s="12"/>
      <c r="C57" s="54"/>
      <c r="D57" s="12"/>
      <c r="E57" s="23"/>
      <c r="F57" s="74" t="s">
        <v>631</v>
      </c>
      <c r="G57" s="24" t="s">
        <v>631</v>
      </c>
      <c r="I57" s="136"/>
      <c r="J57" s="136"/>
    </row>
    <row r="58" spans="1:10" ht="12.75">
      <c r="A58" s="3" t="s">
        <v>629</v>
      </c>
      <c r="B58" s="12"/>
      <c r="C58" s="54"/>
      <c r="D58" s="12"/>
      <c r="E58" s="23"/>
      <c r="F58" s="75">
        <v>0</v>
      </c>
      <c r="G58" s="76">
        <v>0</v>
      </c>
      <c r="I58" s="136"/>
      <c r="J58" s="136"/>
    </row>
    <row r="59" spans="1:10" ht="12.75">
      <c r="A59" s="40"/>
      <c r="B59" s="12"/>
      <c r="C59" s="54"/>
      <c r="D59" s="12"/>
      <c r="E59" s="23"/>
      <c r="F59" s="77"/>
      <c r="G59" s="24"/>
      <c r="I59" s="136"/>
      <c r="J59" s="136"/>
    </row>
    <row r="60" spans="1:10" ht="12.75">
      <c r="A60" s="3" t="s">
        <v>635</v>
      </c>
      <c r="B60" s="12"/>
      <c r="C60" s="54"/>
      <c r="D60" s="12"/>
      <c r="E60" s="23"/>
      <c r="F60" s="74" t="s">
        <v>631</v>
      </c>
      <c r="G60" s="24" t="s">
        <v>631</v>
      </c>
      <c r="I60" s="136"/>
      <c r="J60" s="136"/>
    </row>
    <row r="61" spans="1:10" ht="12.75">
      <c r="A61" s="3" t="s">
        <v>629</v>
      </c>
      <c r="B61" s="12"/>
      <c r="C61" s="54"/>
      <c r="D61" s="12"/>
      <c r="E61" s="23"/>
      <c r="F61" s="73">
        <v>0</v>
      </c>
      <c r="G61" s="26">
        <v>0</v>
      </c>
      <c r="I61" s="136"/>
      <c r="J61" s="136"/>
    </row>
    <row r="62" spans="1:10" ht="12.75">
      <c r="A62" s="40"/>
      <c r="B62" s="12"/>
      <c r="C62" s="54"/>
      <c r="D62" s="12"/>
      <c r="E62" s="23"/>
      <c r="F62" s="77"/>
      <c r="G62" s="24"/>
      <c r="I62" s="136"/>
      <c r="J62" s="136"/>
    </row>
    <row r="63" spans="1:10" ht="12.75">
      <c r="A63" s="3" t="s">
        <v>673</v>
      </c>
      <c r="B63" s="12"/>
      <c r="C63" s="54"/>
      <c r="D63" s="12"/>
      <c r="E63" s="23"/>
      <c r="F63" s="74" t="s">
        <v>631</v>
      </c>
      <c r="G63" s="24" t="s">
        <v>631</v>
      </c>
      <c r="I63" s="136"/>
      <c r="J63" s="136"/>
    </row>
    <row r="64" spans="1:10" ht="12.75">
      <c r="A64" s="3" t="s">
        <v>629</v>
      </c>
      <c r="B64" s="12"/>
      <c r="C64" s="54"/>
      <c r="D64" s="12"/>
      <c r="E64" s="23"/>
      <c r="F64" s="73">
        <v>0</v>
      </c>
      <c r="G64" s="26">
        <v>0</v>
      </c>
      <c r="I64" s="136"/>
      <c r="J64" s="136"/>
    </row>
    <row r="65" spans="1:10" ht="12.75">
      <c r="A65" s="40"/>
      <c r="B65" s="12"/>
      <c r="C65" s="54"/>
      <c r="D65" s="12"/>
      <c r="E65" s="23"/>
      <c r="F65" s="77"/>
      <c r="G65" s="24"/>
      <c r="I65" s="136"/>
      <c r="J65" s="136"/>
    </row>
    <row r="66" spans="1:10" ht="12.75">
      <c r="A66" s="3" t="s">
        <v>645</v>
      </c>
      <c r="B66" s="12"/>
      <c r="C66" s="54"/>
      <c r="D66" s="12"/>
      <c r="E66" s="23"/>
      <c r="F66" s="77"/>
      <c r="G66" s="24"/>
      <c r="I66" s="136"/>
      <c r="J66" s="136"/>
    </row>
    <row r="67" spans="1:10" ht="12.75">
      <c r="A67" s="3" t="s">
        <v>638</v>
      </c>
      <c r="B67" s="12"/>
      <c r="C67" s="54"/>
      <c r="D67" s="12"/>
      <c r="E67" s="98"/>
      <c r="F67" s="98"/>
      <c r="G67" s="24"/>
      <c r="I67" s="136"/>
      <c r="J67" s="136"/>
    </row>
    <row r="68" spans="1:10" s="94" customFormat="1" ht="12.75">
      <c r="A68" s="99" t="s">
        <v>697</v>
      </c>
      <c r="B68" s="90" t="s">
        <v>3</v>
      </c>
      <c r="C68" s="90" t="s">
        <v>4</v>
      </c>
      <c r="D68" s="90" t="s">
        <v>3</v>
      </c>
      <c r="E68" s="14">
        <v>130774796</v>
      </c>
      <c r="F68" s="14">
        <v>1307.5541658</v>
      </c>
      <c r="G68" s="133">
        <v>2.90228961</v>
      </c>
      <c r="I68" s="135"/>
      <c r="J68" s="136"/>
    </row>
    <row r="69" spans="1:10" ht="12.75">
      <c r="A69" s="72" t="s">
        <v>629</v>
      </c>
      <c r="B69" s="12"/>
      <c r="C69" s="12"/>
      <c r="D69" s="12"/>
      <c r="E69" s="15">
        <v>130774796</v>
      </c>
      <c r="F69" s="15">
        <v>1307.5541658</v>
      </c>
      <c r="G69" s="24">
        <v>2.90228961</v>
      </c>
      <c r="I69" s="137"/>
      <c r="J69" s="136"/>
    </row>
    <row r="70" spans="1:10" ht="12.75">
      <c r="A70" s="3" t="s">
        <v>639</v>
      </c>
      <c r="B70" s="12"/>
      <c r="C70" s="12"/>
      <c r="D70" s="12"/>
      <c r="E70" s="46">
        <f>SUM(E69,E64,E61,E58,E54)</f>
        <v>137443260</v>
      </c>
      <c r="F70" s="46">
        <v>45055.946181800005</v>
      </c>
      <c r="G70" s="46">
        <f>SUM(G69,G64,G61,G58,G54)</f>
        <v>100.00763857000004</v>
      </c>
      <c r="I70" s="137"/>
      <c r="J70" s="136"/>
    </row>
    <row r="71" spans="1:10" ht="12.75">
      <c r="A71" s="3" t="s">
        <v>640</v>
      </c>
      <c r="B71" s="12"/>
      <c r="C71" s="12"/>
      <c r="D71" s="12"/>
      <c r="E71" s="12"/>
      <c r="F71" s="1">
        <v>-3.4413551999950407</v>
      </c>
      <c r="G71" s="46">
        <f>F71/F72*100</f>
        <v>-0.007638543546558122</v>
      </c>
      <c r="I71" s="137"/>
      <c r="J71" s="136"/>
    </row>
    <row r="72" spans="1:10" ht="13.5" thickBot="1">
      <c r="A72" s="78" t="s">
        <v>641</v>
      </c>
      <c r="B72" s="47"/>
      <c r="C72" s="47"/>
      <c r="D72" s="47"/>
      <c r="E72" s="47"/>
      <c r="F72" s="134">
        <v>45052.5048266</v>
      </c>
      <c r="G72" s="49">
        <f>SUM(G70:G71)</f>
        <v>100.00000002645348</v>
      </c>
      <c r="I72" s="137"/>
      <c r="J72" s="136"/>
    </row>
    <row r="74" ht="12.75">
      <c r="A74" s="63" t="s">
        <v>694</v>
      </c>
    </row>
  </sheetData>
  <sheetProtection/>
  <mergeCells count="3">
    <mergeCell ref="A3:G3"/>
    <mergeCell ref="A4:G4"/>
    <mergeCell ref="A5:G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3:G8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7.7109375" style="0" customWidth="1"/>
    <col min="2" max="2" width="16.57421875" style="0" customWidth="1"/>
    <col min="3" max="3" width="20.421875" style="0" bestFit="1" customWidth="1"/>
    <col min="4" max="4" width="11.421875" style="0" bestFit="1" customWidth="1"/>
    <col min="5" max="5" width="13.8515625" style="0" bestFit="1" customWidth="1"/>
    <col min="6" max="6" width="16.28125" style="0" bestFit="1" customWidth="1"/>
    <col min="7" max="7" width="7.8515625" style="0" bestFit="1" customWidth="1"/>
    <col min="9" max="9" width="4.421875" style="0" bestFit="1" customWidth="1"/>
  </cols>
  <sheetData>
    <row r="2" ht="13.5" thickBot="1"/>
    <row r="3" spans="1:7" ht="12.75">
      <c r="A3" s="166" t="s">
        <v>2</v>
      </c>
      <c r="B3" s="167"/>
      <c r="C3" s="167"/>
      <c r="D3" s="167"/>
      <c r="E3" s="167"/>
      <c r="F3" s="167"/>
      <c r="G3" s="168"/>
    </row>
    <row r="4" spans="1:7" ht="12.75">
      <c r="A4" s="175" t="s">
        <v>696</v>
      </c>
      <c r="B4" s="173"/>
      <c r="C4" s="173"/>
      <c r="D4" s="173"/>
      <c r="E4" s="173"/>
      <c r="F4" s="173"/>
      <c r="G4" s="174"/>
    </row>
    <row r="5" spans="1:7" ht="12.75">
      <c r="A5" s="175" t="s">
        <v>674</v>
      </c>
      <c r="B5" s="173"/>
      <c r="C5" s="173"/>
      <c r="D5" s="173"/>
      <c r="E5" s="173"/>
      <c r="F5" s="173"/>
      <c r="G5" s="174"/>
    </row>
    <row r="6" spans="1:7" ht="12.75">
      <c r="A6" s="40"/>
      <c r="B6" s="12"/>
      <c r="C6" s="12"/>
      <c r="D6" s="12"/>
      <c r="E6" s="12"/>
      <c r="F6" s="86"/>
      <c r="G6" s="43"/>
    </row>
    <row r="7" spans="1:7" ht="24">
      <c r="A7" s="3" t="s">
        <v>621</v>
      </c>
      <c r="B7" s="4" t="s">
        <v>0</v>
      </c>
      <c r="C7" s="4" t="s">
        <v>622</v>
      </c>
      <c r="D7" s="4" t="s">
        <v>1</v>
      </c>
      <c r="E7" s="5" t="s">
        <v>623</v>
      </c>
      <c r="F7" s="5" t="s">
        <v>624</v>
      </c>
      <c r="G7" s="6" t="s">
        <v>625</v>
      </c>
    </row>
    <row r="8" spans="1:7" ht="12.75">
      <c r="A8" s="7"/>
      <c r="B8" s="8"/>
      <c r="C8" s="9"/>
      <c r="D8" s="8"/>
      <c r="E8" s="8"/>
      <c r="F8" s="5" t="s">
        <v>626</v>
      </c>
      <c r="G8" s="10"/>
    </row>
    <row r="9" spans="1:7" ht="12.75">
      <c r="A9" s="80" t="s">
        <v>633</v>
      </c>
      <c r="B9" s="8"/>
      <c r="C9" s="9"/>
      <c r="D9" s="8"/>
      <c r="E9" s="8"/>
      <c r="F9" s="5"/>
      <c r="G9" s="10"/>
    </row>
    <row r="10" spans="1:7" ht="12.75">
      <c r="A10" s="80" t="s">
        <v>675</v>
      </c>
      <c r="B10" s="8"/>
      <c r="C10" s="9"/>
      <c r="D10" s="8"/>
      <c r="E10" s="8"/>
      <c r="F10" s="5"/>
      <c r="G10" s="10"/>
    </row>
    <row r="11" spans="1:7" ht="12.75">
      <c r="A11" s="44" t="s">
        <v>619</v>
      </c>
      <c r="B11" s="13" t="s">
        <v>618</v>
      </c>
      <c r="C11" s="13" t="s">
        <v>51</v>
      </c>
      <c r="D11" s="13" t="s">
        <v>136</v>
      </c>
      <c r="E11" s="14">
        <v>500</v>
      </c>
      <c r="F11" s="14">
        <v>5211.915</v>
      </c>
      <c r="G11" s="45">
        <v>4.94425351</v>
      </c>
    </row>
    <row r="12" spans="1:7" ht="12.75">
      <c r="A12" s="126" t="s">
        <v>804</v>
      </c>
      <c r="B12" s="90" t="s">
        <v>806</v>
      </c>
      <c r="C12" s="13" t="s">
        <v>51</v>
      </c>
      <c r="D12" s="13" t="s">
        <v>146</v>
      </c>
      <c r="E12" s="14">
        <v>5000000</v>
      </c>
      <c r="F12" s="14">
        <v>4988.965</v>
      </c>
      <c r="G12" s="142">
        <v>4.73275326</v>
      </c>
    </row>
    <row r="13" spans="1:7" ht="12.75">
      <c r="A13" s="126" t="s">
        <v>615</v>
      </c>
      <c r="B13" s="90" t="s">
        <v>613</v>
      </c>
      <c r="C13" s="13" t="s">
        <v>51</v>
      </c>
      <c r="D13" s="13" t="s">
        <v>614</v>
      </c>
      <c r="E13" s="14">
        <v>350</v>
      </c>
      <c r="F13" s="14">
        <v>3523.422</v>
      </c>
      <c r="G13" s="142">
        <v>3.34247423</v>
      </c>
    </row>
    <row r="14" spans="1:7" ht="12.75">
      <c r="A14" s="126" t="s">
        <v>593</v>
      </c>
      <c r="B14" s="90" t="s">
        <v>592</v>
      </c>
      <c r="C14" s="13" t="s">
        <v>51</v>
      </c>
      <c r="D14" s="13" t="s">
        <v>136</v>
      </c>
      <c r="E14" s="14">
        <v>250</v>
      </c>
      <c r="F14" s="14">
        <v>2506.804875</v>
      </c>
      <c r="G14" s="142">
        <v>2.37806618</v>
      </c>
    </row>
    <row r="15" spans="1:7" ht="12.75">
      <c r="A15" s="126" t="s">
        <v>595</v>
      </c>
      <c r="B15" s="90" t="s">
        <v>594</v>
      </c>
      <c r="C15" s="13" t="s">
        <v>51</v>
      </c>
      <c r="D15" s="13" t="s">
        <v>136</v>
      </c>
      <c r="E15" s="14">
        <v>2500000</v>
      </c>
      <c r="F15" s="14">
        <v>2501.0875</v>
      </c>
      <c r="G15" s="142">
        <v>2.37264242</v>
      </c>
    </row>
    <row r="16" spans="1:7" ht="12.75">
      <c r="A16" s="126" t="s">
        <v>591</v>
      </c>
      <c r="B16" s="90" t="s">
        <v>590</v>
      </c>
      <c r="C16" s="13" t="s">
        <v>51</v>
      </c>
      <c r="D16" s="13" t="s">
        <v>136</v>
      </c>
      <c r="E16" s="14">
        <v>200</v>
      </c>
      <c r="F16" s="14">
        <v>2018.944</v>
      </c>
      <c r="G16" s="142">
        <v>1.91525974</v>
      </c>
    </row>
    <row r="17" spans="1:7" ht="12.75">
      <c r="A17" s="126" t="s">
        <v>149</v>
      </c>
      <c r="B17" s="90" t="s">
        <v>148</v>
      </c>
      <c r="C17" s="13" t="s">
        <v>129</v>
      </c>
      <c r="D17" s="13" t="s">
        <v>146</v>
      </c>
      <c r="E17" s="14">
        <v>150</v>
      </c>
      <c r="F17" s="14">
        <v>1537.77</v>
      </c>
      <c r="G17" s="142">
        <v>1.45879676</v>
      </c>
    </row>
    <row r="18" spans="1:7" ht="12.75">
      <c r="A18" s="126" t="s">
        <v>587</v>
      </c>
      <c r="B18" s="90" t="s">
        <v>586</v>
      </c>
      <c r="C18" s="13" t="s">
        <v>51</v>
      </c>
      <c r="D18" s="13" t="s">
        <v>136</v>
      </c>
      <c r="E18" s="14">
        <v>150000</v>
      </c>
      <c r="F18" s="14">
        <v>1513.707</v>
      </c>
      <c r="G18" s="142">
        <v>1.43596953</v>
      </c>
    </row>
    <row r="19" spans="1:7" ht="12.75">
      <c r="A19" s="126" t="s">
        <v>147</v>
      </c>
      <c r="B19" s="90" t="s">
        <v>145</v>
      </c>
      <c r="C19" s="13" t="s">
        <v>51</v>
      </c>
      <c r="D19" s="13" t="s">
        <v>146</v>
      </c>
      <c r="E19" s="14">
        <v>100</v>
      </c>
      <c r="F19" s="14">
        <v>1081.439</v>
      </c>
      <c r="G19" s="142">
        <v>1.02590095</v>
      </c>
    </row>
    <row r="20" spans="1:7" ht="12.75">
      <c r="A20" s="126" t="s">
        <v>610</v>
      </c>
      <c r="B20" s="90" t="s">
        <v>609</v>
      </c>
      <c r="C20" s="13" t="s">
        <v>51</v>
      </c>
      <c r="D20" s="13" t="s">
        <v>146</v>
      </c>
      <c r="E20" s="14">
        <v>100</v>
      </c>
      <c r="F20" s="14">
        <v>1038.249</v>
      </c>
      <c r="G20" s="142">
        <v>0.98492901</v>
      </c>
    </row>
    <row r="21" spans="1:7" ht="12.75">
      <c r="A21" s="126" t="s">
        <v>606</v>
      </c>
      <c r="B21" s="90" t="s">
        <v>605</v>
      </c>
      <c r="C21" s="13" t="s">
        <v>51</v>
      </c>
      <c r="D21" s="13" t="s">
        <v>146</v>
      </c>
      <c r="E21" s="14">
        <v>100</v>
      </c>
      <c r="F21" s="14">
        <v>1036.422</v>
      </c>
      <c r="G21" s="142">
        <v>0.98319583</v>
      </c>
    </row>
    <row r="22" spans="1:7" ht="12.75">
      <c r="A22" s="126" t="s">
        <v>485</v>
      </c>
      <c r="B22" s="90" t="s">
        <v>484</v>
      </c>
      <c r="C22" s="13" t="s">
        <v>51</v>
      </c>
      <c r="D22" s="13" t="s">
        <v>136</v>
      </c>
      <c r="E22" s="14">
        <v>100000</v>
      </c>
      <c r="F22" s="14">
        <v>1008.287</v>
      </c>
      <c r="G22" s="142">
        <v>0.95650572</v>
      </c>
    </row>
    <row r="23" spans="1:7" ht="12.75">
      <c r="A23" s="126" t="s">
        <v>178</v>
      </c>
      <c r="B23" s="90" t="s">
        <v>177</v>
      </c>
      <c r="C23" s="13" t="s">
        <v>51</v>
      </c>
      <c r="D23" s="13" t="s">
        <v>146</v>
      </c>
      <c r="E23" s="14">
        <v>70</v>
      </c>
      <c r="F23" s="14">
        <v>689.5812</v>
      </c>
      <c r="G23" s="142">
        <v>0.65416728</v>
      </c>
    </row>
    <row r="24" spans="1:7" ht="12.75">
      <c r="A24" s="126" t="s">
        <v>612</v>
      </c>
      <c r="B24" s="90" t="s">
        <v>611</v>
      </c>
      <c r="C24" s="13" t="s">
        <v>51</v>
      </c>
      <c r="D24" s="13" t="s">
        <v>146</v>
      </c>
      <c r="E24" s="14">
        <v>50</v>
      </c>
      <c r="F24" s="14">
        <v>514.2775</v>
      </c>
      <c r="G24" s="142">
        <v>0.48786642</v>
      </c>
    </row>
    <row r="25" spans="1:7" ht="12.75">
      <c r="A25" s="126" t="s">
        <v>608</v>
      </c>
      <c r="B25" s="90" t="s">
        <v>607</v>
      </c>
      <c r="C25" s="13" t="s">
        <v>51</v>
      </c>
      <c r="D25" s="13" t="s">
        <v>146</v>
      </c>
      <c r="E25" s="14">
        <v>50</v>
      </c>
      <c r="F25" s="14">
        <v>512.815</v>
      </c>
      <c r="G25" s="142">
        <v>0.48647903</v>
      </c>
    </row>
    <row r="26" spans="1:7" ht="12.75">
      <c r="A26" s="126" t="s">
        <v>602</v>
      </c>
      <c r="B26" s="90" t="s">
        <v>601</v>
      </c>
      <c r="C26" s="13" t="s">
        <v>51</v>
      </c>
      <c r="D26" s="13" t="s">
        <v>146</v>
      </c>
      <c r="E26" s="14">
        <v>50</v>
      </c>
      <c r="F26" s="14">
        <v>511.3805</v>
      </c>
      <c r="G26" s="142">
        <v>0.4851182</v>
      </c>
    </row>
    <row r="27" spans="1:7" ht="12.75">
      <c r="A27" s="126" t="s">
        <v>600</v>
      </c>
      <c r="B27" s="90" t="s">
        <v>599</v>
      </c>
      <c r="C27" s="13" t="s">
        <v>51</v>
      </c>
      <c r="D27" s="13" t="s">
        <v>146</v>
      </c>
      <c r="E27" s="14">
        <v>50</v>
      </c>
      <c r="F27" s="14">
        <v>506.314</v>
      </c>
      <c r="G27" s="142">
        <v>0.48031189</v>
      </c>
    </row>
    <row r="28" spans="1:7" ht="12.75">
      <c r="A28" s="126" t="s">
        <v>589</v>
      </c>
      <c r="B28" s="90" t="s">
        <v>588</v>
      </c>
      <c r="C28" s="13" t="s">
        <v>51</v>
      </c>
      <c r="D28" s="13" t="s">
        <v>146</v>
      </c>
      <c r="E28" s="14">
        <v>50</v>
      </c>
      <c r="F28" s="14">
        <v>505.1725</v>
      </c>
      <c r="G28" s="142">
        <v>0.47922902</v>
      </c>
    </row>
    <row r="29" spans="1:7" s="94" customFormat="1" ht="12.75">
      <c r="A29" s="126" t="s">
        <v>604</v>
      </c>
      <c r="B29" s="90" t="s">
        <v>603</v>
      </c>
      <c r="C29" s="13" t="s">
        <v>51</v>
      </c>
      <c r="D29" s="13" t="s">
        <v>146</v>
      </c>
      <c r="E29" s="14">
        <v>50</v>
      </c>
      <c r="F29" s="14">
        <v>502.2315</v>
      </c>
      <c r="G29" s="142">
        <v>0.47643905</v>
      </c>
    </row>
    <row r="30" spans="1:7" ht="12.75">
      <c r="A30" s="126" t="s">
        <v>489</v>
      </c>
      <c r="B30" s="90" t="s">
        <v>488</v>
      </c>
      <c r="C30" s="13" t="s">
        <v>8</v>
      </c>
      <c r="D30" s="13" t="s">
        <v>146</v>
      </c>
      <c r="E30" s="14">
        <v>50</v>
      </c>
      <c r="F30" s="14">
        <v>490.8215</v>
      </c>
      <c r="G30" s="142">
        <v>0.46561502</v>
      </c>
    </row>
    <row r="31" spans="1:7" ht="12.75">
      <c r="A31" s="72" t="s">
        <v>629</v>
      </c>
      <c r="B31" s="12"/>
      <c r="C31" s="12"/>
      <c r="D31" s="12"/>
      <c r="E31" s="15">
        <f>SUM(E11:E30)</f>
        <v>7752170</v>
      </c>
      <c r="F31" s="15">
        <f>SUM(F11:F30)</f>
        <v>32199.606074999996</v>
      </c>
      <c r="G31" s="46">
        <f>SUM(G11:G30)</f>
        <v>30.545973049999997</v>
      </c>
    </row>
    <row r="32" spans="1:7" ht="12.75">
      <c r="A32" s="40"/>
      <c r="B32" s="12"/>
      <c r="C32" s="12"/>
      <c r="D32" s="12"/>
      <c r="E32" s="15"/>
      <c r="F32" s="15"/>
      <c r="G32" s="46"/>
    </row>
    <row r="33" spans="1:7" ht="12.75">
      <c r="A33" s="40"/>
      <c r="B33" s="12"/>
      <c r="C33" s="12"/>
      <c r="D33" s="12"/>
      <c r="E33" s="15"/>
      <c r="F33" s="15"/>
      <c r="G33" s="46"/>
    </row>
    <row r="34" spans="1:7" ht="12.75">
      <c r="A34" s="3" t="s">
        <v>635</v>
      </c>
      <c r="B34" s="12"/>
      <c r="C34" s="12"/>
      <c r="D34" s="12"/>
      <c r="E34" s="15"/>
      <c r="F34" s="15"/>
      <c r="G34" s="46"/>
    </row>
    <row r="35" spans="1:7" s="164" customFormat="1" ht="12.75">
      <c r="A35" s="165" t="s">
        <v>830</v>
      </c>
      <c r="B35" s="161" t="s">
        <v>805</v>
      </c>
      <c r="C35" s="162" t="s">
        <v>51</v>
      </c>
      <c r="D35" s="162" t="s">
        <v>146</v>
      </c>
      <c r="E35" s="163">
        <v>250</v>
      </c>
      <c r="F35" s="163">
        <v>2516.7675</v>
      </c>
      <c r="G35" s="142">
        <v>2.38751717</v>
      </c>
    </row>
    <row r="36" spans="1:7" s="164" customFormat="1" ht="12.75">
      <c r="A36" s="165" t="s">
        <v>598</v>
      </c>
      <c r="B36" s="161" t="s">
        <v>596</v>
      </c>
      <c r="C36" s="162" t="s">
        <v>162</v>
      </c>
      <c r="D36" s="162" t="s">
        <v>597</v>
      </c>
      <c r="E36" s="163">
        <v>100</v>
      </c>
      <c r="F36" s="163">
        <v>1009.101</v>
      </c>
      <c r="G36" s="142">
        <v>0.95727792</v>
      </c>
    </row>
    <row r="37" spans="1:7" s="164" customFormat="1" ht="12.75">
      <c r="A37" s="165" t="s">
        <v>168</v>
      </c>
      <c r="B37" s="161" t="s">
        <v>165</v>
      </c>
      <c r="C37" s="161" t="s">
        <v>166</v>
      </c>
      <c r="D37" s="161" t="s">
        <v>167</v>
      </c>
      <c r="E37" s="163">
        <v>50</v>
      </c>
      <c r="F37" s="163">
        <v>508.4085</v>
      </c>
      <c r="G37" s="142">
        <v>0.48229883</v>
      </c>
    </row>
    <row r="38" spans="1:7" ht="12.75">
      <c r="A38" s="72" t="s">
        <v>629</v>
      </c>
      <c r="B38" s="12"/>
      <c r="C38" s="12"/>
      <c r="D38" s="12"/>
      <c r="E38" s="15">
        <f>SUM(E35:E37)</f>
        <v>400</v>
      </c>
      <c r="F38" s="15">
        <f>SUM(F35:F37)</f>
        <v>4034.277</v>
      </c>
      <c r="G38" s="46">
        <f>SUM(G35:G37)</f>
        <v>3.8270939200000003</v>
      </c>
    </row>
    <row r="39" spans="1:7" ht="12.75">
      <c r="A39" s="72"/>
      <c r="B39" s="12"/>
      <c r="C39" s="12"/>
      <c r="D39" s="12"/>
      <c r="E39" s="15"/>
      <c r="F39" s="15"/>
      <c r="G39" s="46"/>
    </row>
    <row r="40" spans="1:7" ht="12.75">
      <c r="A40" s="85" t="s">
        <v>646</v>
      </c>
      <c r="B40" s="12"/>
      <c r="C40" s="12"/>
      <c r="D40" s="12"/>
      <c r="E40" s="12"/>
      <c r="F40" s="86"/>
      <c r="G40" s="43"/>
    </row>
    <row r="41" spans="1:7" ht="12.75">
      <c r="A41" s="149" t="s">
        <v>617</v>
      </c>
      <c r="B41" s="158" t="s">
        <v>616</v>
      </c>
      <c r="C41" s="13"/>
      <c r="D41" s="13" t="s">
        <v>180</v>
      </c>
      <c r="E41" s="14">
        <v>500000</v>
      </c>
      <c r="F41" s="14">
        <v>515.665</v>
      </c>
      <c r="G41" s="122">
        <v>0.48918267</v>
      </c>
    </row>
    <row r="42" spans="1:7" ht="12.75">
      <c r="A42" s="72" t="s">
        <v>629</v>
      </c>
      <c r="B42" s="12"/>
      <c r="C42" s="12"/>
      <c r="D42" s="12"/>
      <c r="E42" s="15">
        <v>500000</v>
      </c>
      <c r="F42" s="15">
        <v>515.665</v>
      </c>
      <c r="G42" s="46">
        <v>0.48918267</v>
      </c>
    </row>
    <row r="43" spans="1:7" ht="12.75">
      <c r="A43" s="72"/>
      <c r="B43" s="12"/>
      <c r="C43" s="12"/>
      <c r="D43" s="12"/>
      <c r="E43" s="15"/>
      <c r="F43" s="15"/>
      <c r="G43" s="46"/>
    </row>
    <row r="44" spans="1:7" ht="12.75">
      <c r="A44" s="80" t="s">
        <v>637</v>
      </c>
      <c r="B44" s="12"/>
      <c r="C44" s="12"/>
      <c r="D44" s="12"/>
      <c r="E44" s="12"/>
      <c r="F44" s="86"/>
      <c r="G44" s="43"/>
    </row>
    <row r="45" spans="1:7" ht="12.75">
      <c r="A45" s="72" t="s">
        <v>660</v>
      </c>
      <c r="B45" s="12"/>
      <c r="C45" s="12"/>
      <c r="D45" s="12"/>
      <c r="E45" s="12"/>
      <c r="F45" s="86"/>
      <c r="G45" s="43"/>
    </row>
    <row r="46" spans="1:7" ht="12.75">
      <c r="A46" s="72"/>
      <c r="B46" s="12"/>
      <c r="C46" s="12"/>
      <c r="D46" s="12"/>
      <c r="E46" s="12"/>
      <c r="F46" s="86"/>
      <c r="G46" s="43"/>
    </row>
    <row r="47" spans="1:7" ht="12.75">
      <c r="A47" s="72"/>
      <c r="B47" s="12"/>
      <c r="C47" s="12"/>
      <c r="D47" s="12"/>
      <c r="E47" s="12"/>
      <c r="F47" s="86"/>
      <c r="G47" s="43"/>
    </row>
    <row r="48" spans="1:7" ht="12.75">
      <c r="A48" s="44" t="s">
        <v>583</v>
      </c>
      <c r="B48" s="13" t="s">
        <v>582</v>
      </c>
      <c r="C48" s="13" t="s">
        <v>230</v>
      </c>
      <c r="D48" s="13" t="s">
        <v>270</v>
      </c>
      <c r="E48" s="14">
        <v>5000000</v>
      </c>
      <c r="F48" s="14">
        <v>4912.94</v>
      </c>
      <c r="G48" s="124">
        <v>4.66063257</v>
      </c>
    </row>
    <row r="49" spans="1:7" ht="12.75">
      <c r="A49" s="44" t="s">
        <v>809</v>
      </c>
      <c r="B49" s="13" t="s">
        <v>814</v>
      </c>
      <c r="C49" s="13" t="s">
        <v>51</v>
      </c>
      <c r="D49" s="13" t="s">
        <v>262</v>
      </c>
      <c r="E49" s="14">
        <v>5000000</v>
      </c>
      <c r="F49" s="14">
        <v>4872.645</v>
      </c>
      <c r="G49" s="124">
        <v>4.62240695</v>
      </c>
    </row>
    <row r="50" spans="1:7" ht="12.75">
      <c r="A50" s="44" t="s">
        <v>811</v>
      </c>
      <c r="B50" s="13" t="s">
        <v>816</v>
      </c>
      <c r="C50" s="13" t="s">
        <v>51</v>
      </c>
      <c r="D50" s="13" t="s">
        <v>270</v>
      </c>
      <c r="E50" s="14">
        <v>5000000</v>
      </c>
      <c r="F50" s="14">
        <v>4775.035</v>
      </c>
      <c r="G50" s="124">
        <v>4.52980978</v>
      </c>
    </row>
    <row r="51" spans="1:7" ht="12.75">
      <c r="A51" s="44" t="s">
        <v>310</v>
      </c>
      <c r="B51" s="13" t="s">
        <v>309</v>
      </c>
      <c r="C51" s="13" t="s">
        <v>51</v>
      </c>
      <c r="D51" s="13" t="s">
        <v>270</v>
      </c>
      <c r="E51" s="14">
        <v>3500000</v>
      </c>
      <c r="F51" s="14">
        <v>3485.6465</v>
      </c>
      <c r="G51" s="124">
        <v>3.30663872</v>
      </c>
    </row>
    <row r="52" spans="1:7" ht="12.75">
      <c r="A52" s="44" t="s">
        <v>581</v>
      </c>
      <c r="B52" s="13" t="s">
        <v>580</v>
      </c>
      <c r="C52" s="13" t="s">
        <v>51</v>
      </c>
      <c r="D52" s="13" t="s">
        <v>262</v>
      </c>
      <c r="E52" s="14">
        <v>2500000</v>
      </c>
      <c r="F52" s="14">
        <v>2491.0575</v>
      </c>
      <c r="G52" s="124">
        <v>2.36312752</v>
      </c>
    </row>
    <row r="53" spans="1:7" ht="12.75">
      <c r="A53" s="44" t="s">
        <v>575</v>
      </c>
      <c r="B53" s="13" t="s">
        <v>574</v>
      </c>
      <c r="C53" s="13" t="s">
        <v>51</v>
      </c>
      <c r="D53" s="13" t="s">
        <v>267</v>
      </c>
      <c r="E53" s="14">
        <v>2500000</v>
      </c>
      <c r="F53" s="14">
        <v>2482.56</v>
      </c>
      <c r="G53" s="124">
        <v>2.35506642</v>
      </c>
    </row>
    <row r="54" spans="1:7" ht="12.75">
      <c r="A54" s="44" t="s">
        <v>745</v>
      </c>
      <c r="B54" s="13" t="s">
        <v>764</v>
      </c>
      <c r="C54" s="13" t="s">
        <v>8</v>
      </c>
      <c r="D54" s="13" t="s">
        <v>267</v>
      </c>
      <c r="E54" s="14">
        <v>2500000</v>
      </c>
      <c r="F54" s="14">
        <v>2477.1025</v>
      </c>
      <c r="G54" s="124">
        <v>2.34988919</v>
      </c>
    </row>
    <row r="55" spans="1:7" ht="12.75">
      <c r="A55" s="44" t="s">
        <v>585</v>
      </c>
      <c r="B55" s="13" t="s">
        <v>584</v>
      </c>
      <c r="C55" s="13" t="s">
        <v>51</v>
      </c>
      <c r="D55" s="13" t="s">
        <v>270</v>
      </c>
      <c r="E55" s="14">
        <v>2500000</v>
      </c>
      <c r="F55" s="14">
        <v>2473.32</v>
      </c>
      <c r="G55" s="124">
        <v>2.34630094</v>
      </c>
    </row>
    <row r="56" spans="1:7" ht="12.75">
      <c r="A56" s="44" t="s">
        <v>807</v>
      </c>
      <c r="B56" s="13" t="s">
        <v>812</v>
      </c>
      <c r="C56" s="13" t="s">
        <v>8</v>
      </c>
      <c r="D56" s="13" t="s">
        <v>267</v>
      </c>
      <c r="E56" s="14">
        <v>2500000</v>
      </c>
      <c r="F56" s="14">
        <v>2472.1025</v>
      </c>
      <c r="G56" s="124">
        <v>2.34514597</v>
      </c>
    </row>
    <row r="57" spans="1:7" ht="12.75">
      <c r="A57" s="44" t="s">
        <v>577</v>
      </c>
      <c r="B57" s="13" t="s">
        <v>576</v>
      </c>
      <c r="C57" s="13" t="s">
        <v>51</v>
      </c>
      <c r="D57" s="13" t="s">
        <v>270</v>
      </c>
      <c r="E57" s="14">
        <v>2500000</v>
      </c>
      <c r="F57" s="14">
        <v>2452.195</v>
      </c>
      <c r="G57" s="124">
        <v>2.32626083</v>
      </c>
    </row>
    <row r="58" spans="1:7" ht="12.75">
      <c r="A58" s="44" t="s">
        <v>579</v>
      </c>
      <c r="B58" s="13" t="s">
        <v>578</v>
      </c>
      <c r="C58" s="13" t="s">
        <v>51</v>
      </c>
      <c r="D58" s="13" t="s">
        <v>262</v>
      </c>
      <c r="E58" s="14">
        <v>2500000</v>
      </c>
      <c r="F58" s="14">
        <v>2348.5</v>
      </c>
      <c r="G58" s="124">
        <v>2.22789116</v>
      </c>
    </row>
    <row r="59" spans="1:7" ht="12.75">
      <c r="A59" s="44" t="s">
        <v>808</v>
      </c>
      <c r="B59" s="13" t="s">
        <v>813</v>
      </c>
      <c r="C59" s="13" t="s">
        <v>51</v>
      </c>
      <c r="D59" s="13" t="s">
        <v>262</v>
      </c>
      <c r="E59" s="14">
        <v>500000</v>
      </c>
      <c r="F59" s="14">
        <v>497.01</v>
      </c>
      <c r="G59" s="124">
        <v>0.47148571</v>
      </c>
    </row>
    <row r="60" spans="1:7" ht="12.75">
      <c r="A60" s="44" t="s">
        <v>810</v>
      </c>
      <c r="B60" s="13" t="s">
        <v>815</v>
      </c>
      <c r="C60" s="13" t="s">
        <v>159</v>
      </c>
      <c r="D60" s="13" t="s">
        <v>267</v>
      </c>
      <c r="E60" s="14">
        <v>500000</v>
      </c>
      <c r="F60" s="14">
        <v>496.686</v>
      </c>
      <c r="G60" s="124">
        <v>0.47117835</v>
      </c>
    </row>
    <row r="61" spans="1:7" ht="12.75">
      <c r="A61" s="81" t="s">
        <v>632</v>
      </c>
      <c r="B61" s="138"/>
      <c r="C61" s="138"/>
      <c r="D61" s="138"/>
      <c r="E61" s="139">
        <f>SUM(E48:E60)</f>
        <v>37000000</v>
      </c>
      <c r="F61" s="140">
        <v>36236.8</v>
      </c>
      <c r="G61" s="141">
        <f>SUM(G48:G60)</f>
        <v>34.37583411</v>
      </c>
    </row>
    <row r="62" spans="1:7" ht="12.75">
      <c r="A62" s="40"/>
      <c r="B62" s="12"/>
      <c r="C62" s="12"/>
      <c r="D62" s="12"/>
      <c r="E62" s="12"/>
      <c r="F62" s="86"/>
      <c r="G62" s="43"/>
    </row>
    <row r="63" spans="1:7" ht="12.75">
      <c r="A63" s="72" t="s">
        <v>662</v>
      </c>
      <c r="B63" s="12"/>
      <c r="C63" s="12"/>
      <c r="D63" s="12"/>
      <c r="E63" s="12"/>
      <c r="F63" s="86"/>
      <c r="G63" s="43"/>
    </row>
    <row r="64" spans="1:7" ht="12.75">
      <c r="A64" s="44" t="s">
        <v>817</v>
      </c>
      <c r="B64" s="13" t="s">
        <v>822</v>
      </c>
      <c r="C64" s="13" t="s">
        <v>46</v>
      </c>
      <c r="D64" s="13" t="s">
        <v>267</v>
      </c>
      <c r="E64" s="14">
        <v>7500000</v>
      </c>
      <c r="F64" s="14">
        <v>7316.865</v>
      </c>
      <c r="G64" s="143">
        <v>6.94110235</v>
      </c>
    </row>
    <row r="65" spans="1:7" ht="12.75">
      <c r="A65" s="44" t="s">
        <v>818</v>
      </c>
      <c r="B65" s="13" t="s">
        <v>823</v>
      </c>
      <c r="C65" s="13" t="s">
        <v>46</v>
      </c>
      <c r="D65" s="13" t="s">
        <v>270</v>
      </c>
      <c r="E65" s="14">
        <v>5000000</v>
      </c>
      <c r="F65" s="14">
        <v>4873.455</v>
      </c>
      <c r="G65" s="143">
        <v>4.62317535</v>
      </c>
    </row>
    <row r="66" spans="1:7" ht="12.75">
      <c r="A66" s="44" t="s">
        <v>777</v>
      </c>
      <c r="B66" s="13" t="s">
        <v>787</v>
      </c>
      <c r="C66" s="13" t="s">
        <v>46</v>
      </c>
      <c r="D66" s="13" t="s">
        <v>262</v>
      </c>
      <c r="E66" s="14">
        <v>4000000</v>
      </c>
      <c r="F66" s="14">
        <v>3979.968</v>
      </c>
      <c r="G66" s="143">
        <v>3.775574</v>
      </c>
    </row>
    <row r="67" spans="1:7" ht="12.75">
      <c r="A67" s="44" t="s">
        <v>573</v>
      </c>
      <c r="B67" s="13" t="s">
        <v>572</v>
      </c>
      <c r="C67" s="13" t="s">
        <v>46</v>
      </c>
      <c r="D67" s="13" t="s">
        <v>262</v>
      </c>
      <c r="E67" s="14">
        <v>2500000</v>
      </c>
      <c r="F67" s="14">
        <v>2468.6</v>
      </c>
      <c r="G67" s="143">
        <v>2.34182334</v>
      </c>
    </row>
    <row r="68" spans="1:7" ht="12.75">
      <c r="A68" s="44" t="s">
        <v>819</v>
      </c>
      <c r="B68" s="13" t="s">
        <v>824</v>
      </c>
      <c r="C68" s="13" t="s">
        <v>46</v>
      </c>
      <c r="D68" s="13" t="s">
        <v>270</v>
      </c>
      <c r="E68" s="14">
        <v>2500000</v>
      </c>
      <c r="F68" s="14">
        <v>2405.7475</v>
      </c>
      <c r="G68" s="143">
        <v>2.28219868</v>
      </c>
    </row>
    <row r="69" spans="1:7" ht="12.75">
      <c r="A69" s="44" t="s">
        <v>821</v>
      </c>
      <c r="B69" s="13" t="s">
        <v>826</v>
      </c>
      <c r="C69" s="13" t="s">
        <v>46</v>
      </c>
      <c r="D69" s="13" t="s">
        <v>262</v>
      </c>
      <c r="E69" s="14">
        <v>2500000</v>
      </c>
      <c r="F69" s="14">
        <v>2370.9425</v>
      </c>
      <c r="G69" s="143">
        <v>2.24918111</v>
      </c>
    </row>
    <row r="70" spans="1:7" ht="12.75">
      <c r="A70" s="44" t="s">
        <v>820</v>
      </c>
      <c r="B70" s="13" t="s">
        <v>825</v>
      </c>
      <c r="C70" s="13" t="s">
        <v>46</v>
      </c>
      <c r="D70" s="13" t="s">
        <v>270</v>
      </c>
      <c r="E70" s="14">
        <v>500000</v>
      </c>
      <c r="F70" s="14">
        <v>499.3355</v>
      </c>
      <c r="G70" s="143">
        <v>0.47369178</v>
      </c>
    </row>
    <row r="71" spans="1:7" ht="12.75">
      <c r="A71" s="44" t="s">
        <v>775</v>
      </c>
      <c r="B71" s="13" t="s">
        <v>785</v>
      </c>
      <c r="C71" s="13" t="s">
        <v>46</v>
      </c>
      <c r="D71" s="13" t="s">
        <v>270</v>
      </c>
      <c r="E71" s="14">
        <v>500000</v>
      </c>
      <c r="F71" s="14">
        <v>496.1825</v>
      </c>
      <c r="G71" s="143">
        <v>0.47070071</v>
      </c>
    </row>
    <row r="72" spans="1:7" ht="12.75">
      <c r="A72" s="81" t="s">
        <v>632</v>
      </c>
      <c r="B72" s="12"/>
      <c r="C72" s="12"/>
      <c r="D72" s="12"/>
      <c r="E72" s="15">
        <f>SUM(E64:E71)</f>
        <v>25000000</v>
      </c>
      <c r="F72" s="15">
        <v>24411.096</v>
      </c>
      <c r="G72" s="46">
        <f>SUM(G64:G71)</f>
        <v>23.15744732</v>
      </c>
    </row>
    <row r="73" spans="1:7" ht="12.75">
      <c r="A73" s="40"/>
      <c r="B73" s="12"/>
      <c r="C73" s="12"/>
      <c r="D73" s="12"/>
      <c r="E73" s="12"/>
      <c r="F73" s="86"/>
      <c r="G73" s="43"/>
    </row>
    <row r="74" spans="1:7" s="94" customFormat="1" ht="12.75">
      <c r="A74" s="72" t="s">
        <v>638</v>
      </c>
      <c r="B74" s="12"/>
      <c r="C74" s="12"/>
      <c r="D74" s="12"/>
      <c r="E74" s="12"/>
      <c r="F74" s="86"/>
      <c r="G74" s="43"/>
    </row>
    <row r="75" spans="1:7" ht="24">
      <c r="A75" s="160" t="s">
        <v>697</v>
      </c>
      <c r="B75" s="90" t="s">
        <v>3</v>
      </c>
      <c r="C75" s="13" t="s">
        <v>4</v>
      </c>
      <c r="D75" s="90" t="s">
        <v>3</v>
      </c>
      <c r="E75" s="14">
        <v>555850046</v>
      </c>
      <c r="F75" s="14">
        <v>5557.6767499</v>
      </c>
      <c r="G75" s="46">
        <v>5.27225842</v>
      </c>
    </row>
    <row r="76" spans="1:7" ht="12.75">
      <c r="A76" s="81" t="s">
        <v>632</v>
      </c>
      <c r="B76" s="12"/>
      <c r="C76" s="12"/>
      <c r="D76" s="12"/>
      <c r="E76" s="15">
        <v>555850046</v>
      </c>
      <c r="F76" s="15">
        <v>5557.6767499</v>
      </c>
      <c r="G76" s="46">
        <v>5.27225842</v>
      </c>
    </row>
    <row r="77" spans="1:7" ht="12.75">
      <c r="A77" s="3" t="s">
        <v>639</v>
      </c>
      <c r="B77" s="12"/>
      <c r="C77" s="12"/>
      <c r="D77" s="12"/>
      <c r="E77" s="19">
        <v>626102616</v>
      </c>
      <c r="F77" s="19">
        <v>102955.12</v>
      </c>
      <c r="G77" s="46">
        <f>SUM(G72,G61,G38,G42,G31,G76)</f>
        <v>97.66778949</v>
      </c>
    </row>
    <row r="78" spans="1:7" ht="12.75">
      <c r="A78" s="3" t="s">
        <v>640</v>
      </c>
      <c r="B78" s="12"/>
      <c r="C78" s="12"/>
      <c r="D78" s="12"/>
      <c r="E78" s="12"/>
      <c r="F78" s="15">
        <v>2458.4667532999993</v>
      </c>
      <c r="G78" s="46">
        <f>F78/F79*100</f>
        <v>2.3322104956120677</v>
      </c>
    </row>
    <row r="79" spans="1:7" ht="13.5" thickBot="1">
      <c r="A79" s="78" t="s">
        <v>641</v>
      </c>
      <c r="B79" s="47"/>
      <c r="C79" s="47"/>
      <c r="D79" s="47"/>
      <c r="E79" s="47"/>
      <c r="F79" s="144">
        <v>105413.5875782</v>
      </c>
      <c r="G79" s="49">
        <f>G78+G77</f>
        <v>99.99999998561208</v>
      </c>
    </row>
    <row r="80" spans="1:7" ht="12.75">
      <c r="A80" s="79"/>
      <c r="F80" s="1"/>
      <c r="G80" s="1"/>
    </row>
    <row r="81" spans="1:7" ht="12.75">
      <c r="A81" s="63" t="s">
        <v>694</v>
      </c>
      <c r="F81" s="1"/>
      <c r="G81" s="1"/>
    </row>
    <row r="82" spans="1:6" ht="12.75">
      <c r="A82" s="79"/>
      <c r="F82" s="87"/>
    </row>
    <row r="83" spans="1:6" ht="12.75">
      <c r="A83" s="2" t="s">
        <v>620</v>
      </c>
      <c r="F83" s="87"/>
    </row>
    <row r="84" ht="12.75">
      <c r="A84" s="2"/>
    </row>
    <row r="85" ht="12.75">
      <c r="C85" s="87" t="s">
        <v>827</v>
      </c>
    </row>
    <row r="86" ht="12.75">
      <c r="A86" s="145"/>
    </row>
    <row r="87" spans="1:7" ht="12.75">
      <c r="A87" s="146"/>
      <c r="E87" s="1"/>
      <c r="F87" s="1"/>
      <c r="G87" s="1"/>
    </row>
  </sheetData>
  <sheetProtection/>
  <mergeCells count="3">
    <mergeCell ref="A4:G4"/>
    <mergeCell ref="A5:G5"/>
    <mergeCell ref="A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G8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2.57421875" style="0" customWidth="1"/>
    <col min="2" max="2" width="14.57421875" style="0" customWidth="1"/>
    <col min="3" max="3" width="21.8515625" style="0" bestFit="1" customWidth="1"/>
    <col min="4" max="4" width="8.7109375" style="0" customWidth="1"/>
    <col min="5" max="5" width="16.28125" style="0" customWidth="1"/>
    <col min="6" max="6" width="15.28125" style="0" bestFit="1" customWidth="1"/>
    <col min="7" max="7" width="7.8515625" style="0" bestFit="1" customWidth="1"/>
  </cols>
  <sheetData>
    <row r="1" ht="13.5" thickBot="1"/>
    <row r="2" spans="1:7" ht="15" customHeight="1">
      <c r="A2" s="166" t="s">
        <v>2</v>
      </c>
      <c r="B2" s="167"/>
      <c r="C2" s="167"/>
      <c r="D2" s="167"/>
      <c r="E2" s="167"/>
      <c r="F2" s="167"/>
      <c r="G2" s="168"/>
    </row>
    <row r="3" spans="1:7" ht="15" customHeight="1">
      <c r="A3" s="169" t="s">
        <v>696</v>
      </c>
      <c r="B3" s="170"/>
      <c r="C3" s="170"/>
      <c r="D3" s="170"/>
      <c r="E3" s="170"/>
      <c r="F3" s="170"/>
      <c r="G3" s="171"/>
    </row>
    <row r="4" spans="1:7" ht="13.5" customHeight="1">
      <c r="A4" s="172" t="s">
        <v>642</v>
      </c>
      <c r="B4" s="173"/>
      <c r="C4" s="173"/>
      <c r="D4" s="173"/>
      <c r="E4" s="173"/>
      <c r="F4" s="173"/>
      <c r="G4" s="174"/>
    </row>
    <row r="5" spans="1:7" ht="15" customHeight="1">
      <c r="A5" s="40"/>
      <c r="B5" s="12"/>
      <c r="C5" s="12"/>
      <c r="D5" s="12"/>
      <c r="E5" s="12"/>
      <c r="F5" s="12"/>
      <c r="G5" s="43"/>
    </row>
    <row r="6" spans="1:7" ht="24">
      <c r="A6" s="4" t="s">
        <v>621</v>
      </c>
      <c r="B6" s="4" t="s">
        <v>0</v>
      </c>
      <c r="C6" s="4" t="s">
        <v>622</v>
      </c>
      <c r="D6" s="4" t="s">
        <v>1</v>
      </c>
      <c r="E6" s="5" t="s">
        <v>623</v>
      </c>
      <c r="F6" s="5" t="s">
        <v>624</v>
      </c>
      <c r="G6" s="5" t="s">
        <v>625</v>
      </c>
    </row>
    <row r="7" spans="1:7" ht="13.5" customHeight="1">
      <c r="A7" s="8"/>
      <c r="B7" s="8"/>
      <c r="C7" s="9"/>
      <c r="D7" s="8"/>
      <c r="E7" s="8"/>
      <c r="F7" s="5" t="s">
        <v>626</v>
      </c>
      <c r="G7" s="8"/>
    </row>
    <row r="8" spans="1:7" ht="13.5" customHeight="1">
      <c r="A8" s="4" t="s">
        <v>627</v>
      </c>
      <c r="B8" s="8"/>
      <c r="C8" s="9"/>
      <c r="D8" s="8"/>
      <c r="E8" s="8"/>
      <c r="F8" s="5"/>
      <c r="G8" s="8"/>
    </row>
    <row r="9" spans="1:7" ht="12" customHeight="1">
      <c r="A9" s="4" t="s">
        <v>628</v>
      </c>
      <c r="B9" s="12"/>
      <c r="C9" s="12"/>
      <c r="D9" s="12"/>
      <c r="E9" s="12"/>
      <c r="F9" s="14"/>
      <c r="G9" s="12"/>
    </row>
    <row r="10" spans="1:7" ht="13.5" customHeight="1">
      <c r="A10" s="90" t="s">
        <v>60</v>
      </c>
      <c r="B10" s="88" t="s">
        <v>59</v>
      </c>
      <c r="C10" s="88" t="s">
        <v>24</v>
      </c>
      <c r="D10" s="13"/>
      <c r="E10" s="89">
        <v>7500</v>
      </c>
      <c r="F10" s="89">
        <v>1955.1</v>
      </c>
      <c r="G10" s="89">
        <v>4.08110595</v>
      </c>
    </row>
    <row r="11" spans="1:7" ht="12.75" customHeight="1">
      <c r="A11" s="90" t="s">
        <v>25</v>
      </c>
      <c r="B11" s="88" t="s">
        <v>23</v>
      </c>
      <c r="C11" s="88" t="s">
        <v>24</v>
      </c>
      <c r="D11" s="13"/>
      <c r="E11" s="89">
        <v>61950</v>
      </c>
      <c r="F11" s="89">
        <v>1774.248</v>
      </c>
      <c r="G11" s="89">
        <v>3.70359269</v>
      </c>
    </row>
    <row r="12" spans="1:7" ht="10.5" customHeight="1">
      <c r="A12" s="90" t="s">
        <v>95</v>
      </c>
      <c r="B12" s="88" t="s">
        <v>94</v>
      </c>
      <c r="C12" s="88" t="s">
        <v>46</v>
      </c>
      <c r="D12" s="13"/>
      <c r="E12" s="89">
        <v>195000</v>
      </c>
      <c r="F12" s="89">
        <v>1758.8025</v>
      </c>
      <c r="G12" s="89">
        <v>3.67135151</v>
      </c>
    </row>
    <row r="13" spans="1:7" ht="10.5" customHeight="1">
      <c r="A13" s="90" t="s">
        <v>89</v>
      </c>
      <c r="B13" s="88" t="s">
        <v>88</v>
      </c>
      <c r="C13" s="88" t="s">
        <v>33</v>
      </c>
      <c r="D13" s="13"/>
      <c r="E13" s="89">
        <v>185000</v>
      </c>
      <c r="F13" s="89">
        <v>1729.6575</v>
      </c>
      <c r="G13" s="89">
        <v>3.61051379</v>
      </c>
    </row>
    <row r="14" spans="1:7" ht="10.5" customHeight="1">
      <c r="A14" s="90" t="s">
        <v>109</v>
      </c>
      <c r="B14" s="88" t="s">
        <v>108</v>
      </c>
      <c r="C14" s="88" t="s">
        <v>110</v>
      </c>
      <c r="D14" s="13"/>
      <c r="E14" s="89">
        <v>104934</v>
      </c>
      <c r="F14" s="89">
        <v>1692.690354</v>
      </c>
      <c r="G14" s="89">
        <v>3.533348</v>
      </c>
    </row>
    <row r="15" spans="1:7" ht="10.5" customHeight="1">
      <c r="A15" s="90" t="s">
        <v>99</v>
      </c>
      <c r="B15" s="88" t="s">
        <v>98</v>
      </c>
      <c r="C15" s="88" t="s">
        <v>24</v>
      </c>
      <c r="D15" s="13"/>
      <c r="E15" s="89">
        <v>115000</v>
      </c>
      <c r="F15" s="89">
        <v>1535.8825</v>
      </c>
      <c r="G15" s="89">
        <v>3.20602486</v>
      </c>
    </row>
    <row r="16" spans="1:7" ht="10.5" customHeight="1">
      <c r="A16" s="90" t="s">
        <v>93</v>
      </c>
      <c r="B16" s="88" t="s">
        <v>92</v>
      </c>
      <c r="C16" s="88" t="s">
        <v>33</v>
      </c>
      <c r="D16" s="13"/>
      <c r="E16" s="89">
        <v>550000</v>
      </c>
      <c r="F16" s="89">
        <v>1529</v>
      </c>
      <c r="G16" s="89">
        <v>3.19165822</v>
      </c>
    </row>
    <row r="17" spans="1:7" ht="10.5" customHeight="1">
      <c r="A17" s="90" t="s">
        <v>27</v>
      </c>
      <c r="B17" s="88" t="s">
        <v>26</v>
      </c>
      <c r="C17" s="88" t="s">
        <v>28</v>
      </c>
      <c r="D17" s="13"/>
      <c r="E17" s="89">
        <v>114929</v>
      </c>
      <c r="F17" s="89">
        <v>1508.6729830000002</v>
      </c>
      <c r="G17" s="89">
        <v>3.14922729</v>
      </c>
    </row>
    <row r="18" spans="1:7" ht="10.5" customHeight="1">
      <c r="A18" s="90" t="s">
        <v>97</v>
      </c>
      <c r="B18" s="88" t="s">
        <v>96</v>
      </c>
      <c r="C18" s="88" t="s">
        <v>19</v>
      </c>
      <c r="D18" s="13"/>
      <c r="E18" s="89">
        <v>30843</v>
      </c>
      <c r="F18" s="89">
        <v>1439.1498015</v>
      </c>
      <c r="G18" s="89">
        <v>3.00410353</v>
      </c>
    </row>
    <row r="19" spans="1:7" ht="10.5" customHeight="1">
      <c r="A19" s="90" t="s">
        <v>112</v>
      </c>
      <c r="B19" s="88" t="s">
        <v>111</v>
      </c>
      <c r="C19" s="88" t="s">
        <v>113</v>
      </c>
      <c r="D19" s="13"/>
      <c r="E19" s="89">
        <v>7500</v>
      </c>
      <c r="F19" s="89">
        <v>1439.06625</v>
      </c>
      <c r="G19" s="89">
        <v>3.00392912</v>
      </c>
    </row>
    <row r="20" spans="1:7" ht="10.5" customHeight="1">
      <c r="A20" s="90" t="s">
        <v>30</v>
      </c>
      <c r="B20" s="88" t="s">
        <v>29</v>
      </c>
      <c r="C20" s="88" t="s">
        <v>31</v>
      </c>
      <c r="D20" s="13"/>
      <c r="E20" s="89">
        <v>30290</v>
      </c>
      <c r="F20" s="89">
        <v>1376.150425</v>
      </c>
      <c r="G20" s="89">
        <v>2.87259766</v>
      </c>
    </row>
    <row r="21" spans="1:7" ht="10.5" customHeight="1">
      <c r="A21" s="90" t="s">
        <v>91</v>
      </c>
      <c r="B21" s="88" t="s">
        <v>90</v>
      </c>
      <c r="C21" s="88" t="s">
        <v>24</v>
      </c>
      <c r="D21" s="13"/>
      <c r="E21" s="89">
        <v>40000</v>
      </c>
      <c r="F21" s="89">
        <v>1327.44</v>
      </c>
      <c r="G21" s="89">
        <v>2.77091877</v>
      </c>
    </row>
    <row r="22" spans="1:7" ht="10.5" customHeight="1">
      <c r="A22" s="90" t="s">
        <v>22</v>
      </c>
      <c r="B22" s="88" t="s">
        <v>20</v>
      </c>
      <c r="C22" s="88" t="s">
        <v>21</v>
      </c>
      <c r="D22" s="13"/>
      <c r="E22" s="89">
        <v>28983</v>
      </c>
      <c r="F22" s="89">
        <v>1282.2224115000001</v>
      </c>
      <c r="G22" s="89">
        <v>2.67653087</v>
      </c>
    </row>
    <row r="23" spans="1:7" ht="10.5" customHeight="1">
      <c r="A23" s="90" t="s">
        <v>127</v>
      </c>
      <c r="B23" s="88" t="s">
        <v>126</v>
      </c>
      <c r="C23" s="88" t="s">
        <v>41</v>
      </c>
      <c r="D23" s="13"/>
      <c r="E23" s="89">
        <v>21264</v>
      </c>
      <c r="F23" s="89">
        <v>1273.9794</v>
      </c>
      <c r="G23" s="89">
        <v>2.65932428</v>
      </c>
    </row>
    <row r="24" spans="1:7" ht="10.5" customHeight="1">
      <c r="A24" s="90" t="s">
        <v>123</v>
      </c>
      <c r="B24" s="88" t="s">
        <v>122</v>
      </c>
      <c r="C24" s="88" t="s">
        <v>24</v>
      </c>
      <c r="D24" s="13"/>
      <c r="E24" s="89">
        <v>250000</v>
      </c>
      <c r="F24" s="89">
        <v>1240</v>
      </c>
      <c r="G24" s="89">
        <v>2.58839516</v>
      </c>
    </row>
    <row r="25" spans="1:7" ht="10.5" customHeight="1">
      <c r="A25" s="90" t="s">
        <v>56</v>
      </c>
      <c r="B25" s="88" t="s">
        <v>55</v>
      </c>
      <c r="C25" s="88" t="s">
        <v>51</v>
      </c>
      <c r="D25" s="13"/>
      <c r="E25" s="89">
        <v>60615</v>
      </c>
      <c r="F25" s="89">
        <v>1192.3273575</v>
      </c>
      <c r="G25" s="89">
        <v>2.48888255</v>
      </c>
    </row>
    <row r="26" spans="1:7" ht="10.5" customHeight="1">
      <c r="A26" s="90" t="s">
        <v>64</v>
      </c>
      <c r="B26" s="88" t="s">
        <v>63</v>
      </c>
      <c r="C26" s="88" t="s">
        <v>41</v>
      </c>
      <c r="D26" s="13"/>
      <c r="E26" s="89">
        <v>500000</v>
      </c>
      <c r="F26" s="89">
        <v>1149.25</v>
      </c>
      <c r="G26" s="89">
        <v>2.39896221</v>
      </c>
    </row>
    <row r="27" spans="1:7" ht="10.5" customHeight="1">
      <c r="A27" s="90" t="s">
        <v>36</v>
      </c>
      <c r="B27" s="88" t="s">
        <v>35</v>
      </c>
      <c r="C27" s="88" t="s">
        <v>37</v>
      </c>
      <c r="D27" s="13"/>
      <c r="E27" s="89">
        <v>100000</v>
      </c>
      <c r="F27" s="89">
        <v>1144.75</v>
      </c>
      <c r="G27" s="89">
        <v>2.38956884</v>
      </c>
    </row>
    <row r="28" spans="1:7" ht="10.5" customHeight="1">
      <c r="A28" s="90" t="s">
        <v>52</v>
      </c>
      <c r="B28" s="88" t="s">
        <v>50</v>
      </c>
      <c r="C28" s="88" t="s">
        <v>51</v>
      </c>
      <c r="D28" s="13"/>
      <c r="E28" s="89">
        <v>101218</v>
      </c>
      <c r="F28" s="89">
        <v>1125.341724</v>
      </c>
      <c r="G28" s="89">
        <v>2.3490557</v>
      </c>
    </row>
    <row r="29" spans="1:7" ht="10.5" customHeight="1">
      <c r="A29" s="90" t="s">
        <v>74</v>
      </c>
      <c r="B29" s="88" t="s">
        <v>73</v>
      </c>
      <c r="C29" s="88" t="s">
        <v>33</v>
      </c>
      <c r="D29" s="13"/>
      <c r="E29" s="89">
        <v>24398</v>
      </c>
      <c r="F29" s="89">
        <v>1055.176903</v>
      </c>
      <c r="G29" s="89">
        <v>2.20259257</v>
      </c>
    </row>
    <row r="30" spans="1:7" ht="10.5" customHeight="1">
      <c r="A30" s="90" t="s">
        <v>121</v>
      </c>
      <c r="B30" s="88" t="s">
        <v>120</v>
      </c>
      <c r="C30" s="88" t="s">
        <v>19</v>
      </c>
      <c r="D30" s="13"/>
      <c r="E30" s="89">
        <v>99111</v>
      </c>
      <c r="F30" s="89">
        <v>1022.329965</v>
      </c>
      <c r="G30" s="89">
        <v>2.13402736</v>
      </c>
    </row>
    <row r="31" spans="1:7" ht="10.5" customHeight="1">
      <c r="A31" s="90" t="s">
        <v>58</v>
      </c>
      <c r="B31" s="88" t="s">
        <v>57</v>
      </c>
      <c r="C31" s="88" t="s">
        <v>37</v>
      </c>
      <c r="D31" s="13"/>
      <c r="E31" s="89">
        <v>100008</v>
      </c>
      <c r="F31" s="89">
        <v>997.07976</v>
      </c>
      <c r="G31" s="89">
        <v>2.0813197</v>
      </c>
    </row>
    <row r="32" spans="1:7" ht="10.5" customHeight="1">
      <c r="A32" s="90" t="s">
        <v>72</v>
      </c>
      <c r="B32" s="88" t="s">
        <v>71</v>
      </c>
      <c r="C32" s="88" t="s">
        <v>8</v>
      </c>
      <c r="D32" s="13"/>
      <c r="E32" s="89">
        <v>225000</v>
      </c>
      <c r="F32" s="89">
        <v>989.775</v>
      </c>
      <c r="G32" s="89">
        <v>2.06607163</v>
      </c>
    </row>
    <row r="33" spans="1:7" ht="10.5" customHeight="1">
      <c r="A33" s="90" t="s">
        <v>43</v>
      </c>
      <c r="B33" s="88" t="s">
        <v>42</v>
      </c>
      <c r="C33" s="88" t="s">
        <v>33</v>
      </c>
      <c r="D33" s="13"/>
      <c r="E33" s="89">
        <v>26237</v>
      </c>
      <c r="F33" s="89">
        <v>950.9731834999999</v>
      </c>
      <c r="G33" s="89">
        <v>1.98507612</v>
      </c>
    </row>
    <row r="34" spans="1:7" ht="10.5" customHeight="1">
      <c r="A34" s="90" t="s">
        <v>101</v>
      </c>
      <c r="B34" s="88" t="s">
        <v>100</v>
      </c>
      <c r="C34" s="88" t="s">
        <v>41</v>
      </c>
      <c r="D34" s="13"/>
      <c r="E34" s="89">
        <v>1400</v>
      </c>
      <c r="F34" s="89">
        <v>950.7288</v>
      </c>
      <c r="G34" s="89">
        <v>1.98456599</v>
      </c>
    </row>
    <row r="35" spans="1:7" ht="10.5" customHeight="1">
      <c r="A35" s="90" t="s">
        <v>76</v>
      </c>
      <c r="B35" s="88" t="s">
        <v>75</v>
      </c>
      <c r="C35" s="88" t="s">
        <v>33</v>
      </c>
      <c r="D35" s="13"/>
      <c r="E35" s="89">
        <v>52000</v>
      </c>
      <c r="F35" s="89">
        <v>906.256</v>
      </c>
      <c r="G35" s="89">
        <v>1.89173278</v>
      </c>
    </row>
    <row r="36" spans="1:7" ht="10.5" customHeight="1">
      <c r="A36" s="90" t="s">
        <v>107</v>
      </c>
      <c r="B36" s="88" t="s">
        <v>106</v>
      </c>
      <c r="C36" s="88" t="s">
        <v>28</v>
      </c>
      <c r="D36" s="13"/>
      <c r="E36" s="89">
        <v>125000</v>
      </c>
      <c r="F36" s="89">
        <v>899.75</v>
      </c>
      <c r="G36" s="89">
        <v>1.87815205</v>
      </c>
    </row>
    <row r="37" spans="1:7" ht="10.5" customHeight="1">
      <c r="A37" s="90" t="s">
        <v>40</v>
      </c>
      <c r="B37" s="88" t="s">
        <v>39</v>
      </c>
      <c r="C37" s="88" t="s">
        <v>41</v>
      </c>
      <c r="D37" s="13"/>
      <c r="E37" s="89">
        <v>3700</v>
      </c>
      <c r="F37" s="89">
        <v>850.6892</v>
      </c>
      <c r="G37" s="89">
        <v>1.77574178</v>
      </c>
    </row>
    <row r="38" spans="1:7" ht="10.5" customHeight="1">
      <c r="A38" s="90" t="s">
        <v>45</v>
      </c>
      <c r="B38" s="88" t="s">
        <v>44</v>
      </c>
      <c r="C38" s="88" t="s">
        <v>46</v>
      </c>
      <c r="D38" s="13"/>
      <c r="E38" s="89">
        <v>230000</v>
      </c>
      <c r="F38" s="89">
        <v>822.365</v>
      </c>
      <c r="G38" s="89">
        <v>1.71661741</v>
      </c>
    </row>
    <row r="39" spans="1:7" ht="10.5" customHeight="1">
      <c r="A39" s="90" t="s">
        <v>7</v>
      </c>
      <c r="B39" s="88" t="s">
        <v>38</v>
      </c>
      <c r="C39" s="88" t="s">
        <v>8</v>
      </c>
      <c r="D39" s="13"/>
      <c r="E39" s="89">
        <v>15608</v>
      </c>
      <c r="F39" s="89">
        <v>761.4206720000001</v>
      </c>
      <c r="G39" s="89">
        <v>1.58940127</v>
      </c>
    </row>
    <row r="40" spans="1:7" ht="10.5" customHeight="1">
      <c r="A40" s="90" t="s">
        <v>68</v>
      </c>
      <c r="B40" s="88" t="s">
        <v>67</v>
      </c>
      <c r="C40" s="88" t="s">
        <v>24</v>
      </c>
      <c r="D40" s="13"/>
      <c r="E40" s="89">
        <v>15000</v>
      </c>
      <c r="F40" s="89">
        <v>699.225</v>
      </c>
      <c r="G40" s="89">
        <v>1.45957307</v>
      </c>
    </row>
    <row r="41" spans="1:7" ht="10.5" customHeight="1">
      <c r="A41" s="90" t="s">
        <v>125</v>
      </c>
      <c r="B41" s="88" t="s">
        <v>124</v>
      </c>
      <c r="C41" s="88" t="s">
        <v>33</v>
      </c>
      <c r="D41" s="13"/>
      <c r="E41" s="89">
        <v>22833</v>
      </c>
      <c r="F41" s="89">
        <v>696.0069225</v>
      </c>
      <c r="G41" s="89">
        <v>1.4528556</v>
      </c>
    </row>
    <row r="42" spans="1:7" ht="10.5" customHeight="1">
      <c r="A42" s="90" t="s">
        <v>115</v>
      </c>
      <c r="B42" s="88" t="s">
        <v>114</v>
      </c>
      <c r="C42" s="88" t="s">
        <v>37</v>
      </c>
      <c r="D42" s="13"/>
      <c r="E42" s="89">
        <v>35000</v>
      </c>
      <c r="F42" s="89">
        <v>597.2575</v>
      </c>
      <c r="G42" s="89">
        <v>1.24672453</v>
      </c>
    </row>
    <row r="43" spans="1:7" ht="10.5" customHeight="1">
      <c r="A43" s="90" t="s">
        <v>66</v>
      </c>
      <c r="B43" s="88" t="s">
        <v>65</v>
      </c>
      <c r="C43" s="88" t="s">
        <v>37</v>
      </c>
      <c r="D43" s="13"/>
      <c r="E43" s="89">
        <v>12000</v>
      </c>
      <c r="F43" s="89">
        <v>581.784</v>
      </c>
      <c r="G43" s="89">
        <v>1.21442491</v>
      </c>
    </row>
    <row r="44" spans="1:7" ht="10.5" customHeight="1">
      <c r="A44" s="90" t="s">
        <v>54</v>
      </c>
      <c r="B44" s="88" t="s">
        <v>53</v>
      </c>
      <c r="C44" s="88" t="s">
        <v>33</v>
      </c>
      <c r="D44" s="13"/>
      <c r="E44" s="89">
        <v>56000</v>
      </c>
      <c r="F44" s="89">
        <v>580.02</v>
      </c>
      <c r="G44" s="89">
        <v>1.21074271</v>
      </c>
    </row>
    <row r="45" spans="1:7" ht="10.5" customHeight="1">
      <c r="A45" s="90" t="s">
        <v>15</v>
      </c>
      <c r="B45" s="88" t="s">
        <v>14</v>
      </c>
      <c r="C45" s="88" t="s">
        <v>16</v>
      </c>
      <c r="D45" s="13"/>
      <c r="E45" s="89">
        <v>5000</v>
      </c>
      <c r="F45" s="89">
        <v>574.985</v>
      </c>
      <c r="G45" s="89">
        <v>1.20023257</v>
      </c>
    </row>
    <row r="46" spans="1:7" ht="10.5" customHeight="1">
      <c r="A46" s="90" t="s">
        <v>82</v>
      </c>
      <c r="B46" s="88" t="s">
        <v>81</v>
      </c>
      <c r="C46" s="88" t="s">
        <v>37</v>
      </c>
      <c r="D46" s="13"/>
      <c r="E46" s="89">
        <v>320000</v>
      </c>
      <c r="F46" s="89">
        <v>547.52</v>
      </c>
      <c r="G46" s="89">
        <v>1.14290171</v>
      </c>
    </row>
    <row r="47" spans="1:7" ht="10.5" customHeight="1">
      <c r="A47" s="90" t="s">
        <v>84</v>
      </c>
      <c r="B47" s="88" t="s">
        <v>83</v>
      </c>
      <c r="C47" s="88" t="s">
        <v>37</v>
      </c>
      <c r="D47" s="13"/>
      <c r="E47" s="89">
        <v>140000</v>
      </c>
      <c r="F47" s="89">
        <v>541.94</v>
      </c>
      <c r="G47" s="89">
        <v>1.13125393</v>
      </c>
    </row>
    <row r="48" spans="1:7" ht="10.5" customHeight="1">
      <c r="A48" s="90" t="s">
        <v>34</v>
      </c>
      <c r="B48" s="88" t="s">
        <v>32</v>
      </c>
      <c r="C48" s="88" t="s">
        <v>33</v>
      </c>
      <c r="D48" s="13"/>
      <c r="E48" s="89">
        <v>205176</v>
      </c>
      <c r="F48" s="89">
        <v>536.0223</v>
      </c>
      <c r="G48" s="89">
        <v>1.11890123</v>
      </c>
    </row>
    <row r="49" spans="1:7" ht="10.5" customHeight="1">
      <c r="A49" s="90" t="s">
        <v>18</v>
      </c>
      <c r="B49" s="88" t="s">
        <v>17</v>
      </c>
      <c r="C49" s="88" t="s">
        <v>19</v>
      </c>
      <c r="D49" s="13"/>
      <c r="E49" s="89">
        <v>38000</v>
      </c>
      <c r="F49" s="89">
        <v>535.648</v>
      </c>
      <c r="G49" s="89">
        <v>1.11811991</v>
      </c>
    </row>
    <row r="50" spans="1:7" ht="10.5" customHeight="1">
      <c r="A50" s="90" t="s">
        <v>62</v>
      </c>
      <c r="B50" s="88" t="s">
        <v>61</v>
      </c>
      <c r="C50" s="88" t="s">
        <v>37</v>
      </c>
      <c r="D50" s="13"/>
      <c r="E50" s="89">
        <v>26000</v>
      </c>
      <c r="F50" s="89">
        <v>514.969</v>
      </c>
      <c r="G50" s="89">
        <v>1.07495425</v>
      </c>
    </row>
    <row r="51" spans="1:7" ht="10.5" customHeight="1">
      <c r="A51" s="90" t="s">
        <v>105</v>
      </c>
      <c r="B51" s="88" t="s">
        <v>104</v>
      </c>
      <c r="C51" s="88" t="s">
        <v>33</v>
      </c>
      <c r="D51" s="13"/>
      <c r="E51" s="89">
        <v>6600</v>
      </c>
      <c r="F51" s="89">
        <v>486.3408</v>
      </c>
      <c r="G51" s="89">
        <v>1.0151953</v>
      </c>
    </row>
    <row r="52" spans="1:7" ht="10.5" customHeight="1">
      <c r="A52" s="90" t="s">
        <v>119</v>
      </c>
      <c r="B52" s="88" t="s">
        <v>118</v>
      </c>
      <c r="C52" s="88" t="s">
        <v>33</v>
      </c>
      <c r="D52" s="13"/>
      <c r="E52" s="89">
        <v>300000</v>
      </c>
      <c r="F52" s="89">
        <v>459.3</v>
      </c>
      <c r="G52" s="89">
        <v>0.95874992</v>
      </c>
    </row>
    <row r="53" spans="1:7" ht="10.5" customHeight="1">
      <c r="A53" s="90" t="s">
        <v>87</v>
      </c>
      <c r="B53" s="88" t="s">
        <v>85</v>
      </c>
      <c r="C53" s="88" t="s">
        <v>86</v>
      </c>
      <c r="D53" s="13"/>
      <c r="E53" s="89">
        <v>14262</v>
      </c>
      <c r="F53" s="89">
        <v>446.514696</v>
      </c>
      <c r="G53" s="89">
        <v>0.93206168</v>
      </c>
    </row>
    <row r="54" spans="1:7" ht="10.5" customHeight="1">
      <c r="A54" s="90" t="s">
        <v>117</v>
      </c>
      <c r="B54" s="88" t="s">
        <v>116</v>
      </c>
      <c r="C54" s="88" t="s">
        <v>51</v>
      </c>
      <c r="D54" s="13"/>
      <c r="E54" s="89">
        <v>27637</v>
      </c>
      <c r="F54" s="89">
        <v>442.38545899999997</v>
      </c>
      <c r="G54" s="89">
        <v>0.92344224</v>
      </c>
    </row>
    <row r="55" spans="1:7" ht="10.5" customHeight="1">
      <c r="A55" s="90" t="s">
        <v>48</v>
      </c>
      <c r="B55" s="88" t="s">
        <v>47</v>
      </c>
      <c r="C55" s="88" t="s">
        <v>49</v>
      </c>
      <c r="D55" s="13"/>
      <c r="E55" s="89">
        <v>100000</v>
      </c>
      <c r="F55" s="89">
        <v>438</v>
      </c>
      <c r="G55" s="89">
        <v>0.91428797</v>
      </c>
    </row>
    <row r="56" spans="1:7" ht="10.5" customHeight="1">
      <c r="A56" s="90" t="s">
        <v>78</v>
      </c>
      <c r="B56" s="88" t="s">
        <v>77</v>
      </c>
      <c r="C56" s="88" t="s">
        <v>41</v>
      </c>
      <c r="D56" s="13"/>
      <c r="E56" s="89">
        <v>47977</v>
      </c>
      <c r="F56" s="89">
        <v>425.028243</v>
      </c>
      <c r="G56" s="89">
        <v>0.88721052</v>
      </c>
    </row>
    <row r="57" spans="1:7" ht="10.5" customHeight="1">
      <c r="A57" s="90" t="s">
        <v>80</v>
      </c>
      <c r="B57" s="88" t="s">
        <v>79</v>
      </c>
      <c r="C57" s="88" t="s">
        <v>8</v>
      </c>
      <c r="D57" s="13"/>
      <c r="E57" s="89">
        <v>240000</v>
      </c>
      <c r="F57" s="89">
        <v>382.44</v>
      </c>
      <c r="G57" s="89">
        <v>0.79831116</v>
      </c>
    </row>
    <row r="58" spans="1:7" ht="10.5" customHeight="1">
      <c r="A58" s="90" t="s">
        <v>70</v>
      </c>
      <c r="B58" s="88" t="s">
        <v>69</v>
      </c>
      <c r="C58" s="88" t="s">
        <v>8</v>
      </c>
      <c r="D58" s="13"/>
      <c r="E58" s="89">
        <v>126149</v>
      </c>
      <c r="F58" s="89">
        <v>336.187085</v>
      </c>
      <c r="G58" s="89">
        <v>0.70176212</v>
      </c>
    </row>
    <row r="59" spans="1:7" ht="10.5" customHeight="1">
      <c r="A59" s="90" t="s">
        <v>103</v>
      </c>
      <c r="B59" s="88" t="s">
        <v>102</v>
      </c>
      <c r="C59" s="88" t="s">
        <v>37</v>
      </c>
      <c r="D59" s="13"/>
      <c r="E59" s="89">
        <v>25000</v>
      </c>
      <c r="F59" s="89">
        <v>33.9625</v>
      </c>
      <c r="G59" s="89">
        <v>0.07089385</v>
      </c>
    </row>
    <row r="60" spans="1:7" ht="10.5" customHeight="1">
      <c r="A60" s="34" t="s">
        <v>629</v>
      </c>
      <c r="B60" s="12"/>
      <c r="C60" s="12"/>
      <c r="D60" s="12"/>
      <c r="E60" s="15">
        <f>SUM(E10:E59)</f>
        <v>5170122</v>
      </c>
      <c r="F60" s="16">
        <f>SUM(F10:F59)</f>
        <v>47535.81219549998</v>
      </c>
      <c r="G60" s="15">
        <f>SUM(G10:G59)</f>
        <v>99.22698884000003</v>
      </c>
    </row>
    <row r="61" spans="1:7" ht="10.5" customHeight="1">
      <c r="A61" s="12"/>
      <c r="B61" s="12"/>
      <c r="C61" s="12"/>
      <c r="D61" s="12"/>
      <c r="E61" s="15"/>
      <c r="F61" s="16"/>
      <c r="G61" s="15"/>
    </row>
    <row r="62" spans="1:7" ht="10.5" customHeight="1">
      <c r="A62" s="8" t="s">
        <v>630</v>
      </c>
      <c r="B62" s="21"/>
      <c r="C62" s="22"/>
      <c r="D62" s="21"/>
      <c r="E62" s="23"/>
      <c r="F62" s="42"/>
      <c r="G62" s="42"/>
    </row>
    <row r="63" spans="1:7" ht="10.5" customHeight="1">
      <c r="A63" s="95" t="s">
        <v>632</v>
      </c>
      <c r="B63" s="21"/>
      <c r="C63" s="22"/>
      <c r="D63" s="21"/>
      <c r="E63" s="23"/>
      <c r="F63" s="31"/>
      <c r="G63" s="31"/>
    </row>
    <row r="64" spans="1:7" ht="10.5" customHeight="1">
      <c r="A64" s="27"/>
      <c r="B64" s="27"/>
      <c r="C64" s="28"/>
      <c r="D64" s="27"/>
      <c r="E64" s="23"/>
      <c r="F64" s="29"/>
      <c r="G64" s="42"/>
    </row>
    <row r="65" spans="1:7" ht="10.5" customHeight="1">
      <c r="A65" s="9" t="s">
        <v>633</v>
      </c>
      <c r="B65" s="27"/>
      <c r="C65" s="28"/>
      <c r="D65" s="27"/>
      <c r="E65" s="23"/>
      <c r="F65" s="14" t="s">
        <v>631</v>
      </c>
      <c r="G65" s="14" t="s">
        <v>631</v>
      </c>
    </row>
    <row r="66" spans="1:7" ht="10.5" customHeight="1">
      <c r="A66" s="9" t="s">
        <v>634</v>
      </c>
      <c r="B66" s="27"/>
      <c r="C66" s="28"/>
      <c r="D66" s="27"/>
      <c r="E66" s="23"/>
      <c r="F66" s="42">
        <v>0</v>
      </c>
      <c r="G66" s="42">
        <v>0</v>
      </c>
    </row>
    <row r="67" spans="1:7" ht="10.5" customHeight="1">
      <c r="A67" s="34" t="s">
        <v>629</v>
      </c>
      <c r="B67" s="12"/>
      <c r="C67" s="12"/>
      <c r="D67" s="12"/>
      <c r="E67" s="12"/>
      <c r="F67" s="12"/>
      <c r="G67" s="12"/>
    </row>
    <row r="68" spans="1:7" ht="10.5" customHeight="1">
      <c r="A68" s="34"/>
      <c r="B68" s="12"/>
      <c r="C68" s="12"/>
      <c r="D68" s="12"/>
      <c r="E68" s="12"/>
      <c r="F68" s="12"/>
      <c r="G68" s="12"/>
    </row>
    <row r="69" spans="1:7" ht="10.5" customHeight="1">
      <c r="A69" s="9" t="s">
        <v>635</v>
      </c>
      <c r="B69" s="12"/>
      <c r="C69" s="12"/>
      <c r="D69" s="12"/>
      <c r="E69" s="12"/>
      <c r="F69" s="12"/>
      <c r="G69" s="23"/>
    </row>
    <row r="70" spans="1:7" ht="10.5" customHeight="1">
      <c r="A70" s="88" t="s">
        <v>9</v>
      </c>
      <c r="B70" s="88" t="s">
        <v>6</v>
      </c>
      <c r="C70" s="88" t="s">
        <v>7</v>
      </c>
      <c r="D70" s="27"/>
      <c r="E70" s="89">
        <v>22400</v>
      </c>
      <c r="F70" s="89">
        <v>2.2591968</v>
      </c>
      <c r="G70" s="89">
        <v>0.00471588</v>
      </c>
    </row>
    <row r="71" spans="1:7" ht="10.5" customHeight="1">
      <c r="A71" s="88" t="s">
        <v>11</v>
      </c>
      <c r="B71" s="88" t="s">
        <v>10</v>
      </c>
      <c r="C71" s="88" t="s">
        <v>7</v>
      </c>
      <c r="D71" s="27"/>
      <c r="E71" s="89">
        <v>12800</v>
      </c>
      <c r="F71" s="89">
        <v>1.3047039999999999</v>
      </c>
      <c r="G71" s="89">
        <v>0.00272346</v>
      </c>
    </row>
    <row r="72" spans="1:7" ht="10.5" customHeight="1">
      <c r="A72" s="88" t="s">
        <v>13</v>
      </c>
      <c r="B72" s="88" t="s">
        <v>12</v>
      </c>
      <c r="C72" s="88" t="s">
        <v>7</v>
      </c>
      <c r="D72" s="27"/>
      <c r="E72" s="89">
        <v>9600</v>
      </c>
      <c r="F72" s="89">
        <v>0.9889536</v>
      </c>
      <c r="G72" s="89">
        <v>0.00206436</v>
      </c>
    </row>
    <row r="73" spans="1:7" ht="10.5" customHeight="1">
      <c r="A73" s="8" t="s">
        <v>629</v>
      </c>
      <c r="B73" s="27"/>
      <c r="C73" s="28"/>
      <c r="D73" s="27"/>
      <c r="E73" s="23">
        <f>SUM(E70:E72)</f>
        <v>44800</v>
      </c>
      <c r="F73" s="31">
        <f>SUM(F70:F72)</f>
        <v>4.5528544</v>
      </c>
      <c r="G73" s="31">
        <f>SUM(G70:G72)</f>
        <v>0.0095037</v>
      </c>
    </row>
    <row r="74" spans="1:7" ht="10.5" customHeight="1">
      <c r="A74" s="13"/>
      <c r="B74" s="13"/>
      <c r="C74" s="13"/>
      <c r="D74" s="13"/>
      <c r="E74" s="14"/>
      <c r="F74" s="14"/>
      <c r="G74" s="14"/>
    </row>
    <row r="75" spans="1:7" ht="10.5" customHeight="1">
      <c r="A75" s="12"/>
      <c r="B75" s="12"/>
      <c r="C75" s="12"/>
      <c r="D75" s="12"/>
      <c r="E75" s="15"/>
      <c r="F75" s="16"/>
      <c r="G75" s="15"/>
    </row>
    <row r="76" spans="1:7" ht="10.5" customHeight="1">
      <c r="A76" s="12"/>
      <c r="B76" s="12"/>
      <c r="C76" s="12"/>
      <c r="D76" s="12"/>
      <c r="E76" s="15"/>
      <c r="F76" s="16"/>
      <c r="G76" s="15"/>
    </row>
    <row r="77" spans="1:7" ht="10.5" customHeight="1">
      <c r="A77" s="35" t="s">
        <v>636</v>
      </c>
      <c r="B77" s="34"/>
      <c r="C77" s="35"/>
      <c r="D77" s="34"/>
      <c r="E77" s="105"/>
      <c r="F77" s="104" t="s">
        <v>631</v>
      </c>
      <c r="G77" s="14" t="s">
        <v>631</v>
      </c>
    </row>
    <row r="78" spans="1:7" ht="10.5" customHeight="1">
      <c r="A78" s="34" t="s">
        <v>629</v>
      </c>
      <c r="B78" s="34"/>
      <c r="C78" s="35"/>
      <c r="D78" s="34"/>
      <c r="E78" s="34"/>
      <c r="F78" s="38">
        <v>0</v>
      </c>
      <c r="G78" s="60">
        <v>0</v>
      </c>
    </row>
    <row r="79" spans="1:7" ht="10.5" customHeight="1">
      <c r="A79" s="12"/>
      <c r="B79" s="12"/>
      <c r="C79" s="12"/>
      <c r="D79" s="12"/>
      <c r="E79" s="23"/>
      <c r="F79" s="16"/>
      <c r="G79" s="23"/>
    </row>
    <row r="80" spans="1:7" ht="10.5" customHeight="1">
      <c r="A80" s="34" t="s">
        <v>637</v>
      </c>
      <c r="B80" s="12"/>
      <c r="C80" s="12"/>
      <c r="D80" s="12"/>
      <c r="E80" s="23"/>
      <c r="F80" s="16"/>
      <c r="G80" s="23"/>
    </row>
    <row r="81" spans="1:7" ht="10.5" customHeight="1">
      <c r="A81" s="34" t="s">
        <v>638</v>
      </c>
      <c r="B81" s="12"/>
      <c r="C81" s="12"/>
      <c r="D81" s="12"/>
      <c r="E81" s="23"/>
      <c r="F81" s="23"/>
      <c r="G81" s="23"/>
    </row>
    <row r="82" spans="1:7" ht="10.5" customHeight="1">
      <c r="A82" s="88" t="s">
        <v>697</v>
      </c>
      <c r="B82" s="13"/>
      <c r="C82" s="88" t="s">
        <v>4</v>
      </c>
      <c r="D82" s="13" t="s">
        <v>3</v>
      </c>
      <c r="E82" s="89">
        <v>80265711</v>
      </c>
      <c r="F82" s="89">
        <v>802.5381649</v>
      </c>
      <c r="G82" s="89">
        <v>1.67523056</v>
      </c>
    </row>
    <row r="83" spans="1:7" ht="10.5" customHeight="1">
      <c r="A83" s="34" t="s">
        <v>629</v>
      </c>
      <c r="B83" s="12"/>
      <c r="C83" s="12"/>
      <c r="D83" s="12"/>
      <c r="E83" s="16">
        <v>80265711</v>
      </c>
      <c r="F83" s="16">
        <v>802.5381649</v>
      </c>
      <c r="G83" s="16">
        <v>1.67523056</v>
      </c>
    </row>
    <row r="84" spans="1:7" ht="10.5" customHeight="1">
      <c r="A84" s="34"/>
      <c r="B84" s="12"/>
      <c r="C84" s="12"/>
      <c r="D84" s="12"/>
      <c r="E84" s="15"/>
      <c r="F84" s="16"/>
      <c r="G84" s="15"/>
    </row>
    <row r="85" spans="1:7" ht="11.25" customHeight="1">
      <c r="A85" s="34" t="s">
        <v>639</v>
      </c>
      <c r="B85" s="12"/>
      <c r="C85" s="12"/>
      <c r="D85" s="12"/>
      <c r="E85" s="15">
        <f>SUM(E83,E73,E60)</f>
        <v>85480633</v>
      </c>
      <c r="F85" s="16">
        <f>SUM(F83,F78,F73,F60)</f>
        <v>48342.90321479998</v>
      </c>
      <c r="G85" s="16">
        <f>SUM(G83,G78,G73,G60)</f>
        <v>100.91172310000003</v>
      </c>
    </row>
    <row r="86" spans="1:7" ht="11.25" customHeight="1">
      <c r="A86" s="34" t="s">
        <v>640</v>
      </c>
      <c r="B86" s="12"/>
      <c r="C86" s="12"/>
      <c r="D86" s="12"/>
      <c r="E86" s="12"/>
      <c r="F86" s="15">
        <v>-436.7712589999962</v>
      </c>
      <c r="G86" s="15">
        <f>F86/F87*100</f>
        <v>-0.9117230742047341</v>
      </c>
    </row>
    <row r="87" spans="1:7" ht="12" customHeight="1">
      <c r="A87" s="34" t="s">
        <v>641</v>
      </c>
      <c r="B87" s="12"/>
      <c r="C87" s="12"/>
      <c r="D87" s="12"/>
      <c r="E87" s="12"/>
      <c r="F87" s="15">
        <v>47906.131955799996</v>
      </c>
      <c r="G87" s="15">
        <f>SUM(G86)</f>
        <v>-0.9117230742047341</v>
      </c>
    </row>
    <row r="88" spans="1:7" ht="12" customHeight="1">
      <c r="A88" s="17"/>
      <c r="B88" s="17"/>
      <c r="C88" s="17"/>
      <c r="D88" s="17"/>
      <c r="E88" s="17"/>
      <c r="F88" s="18"/>
      <c r="G88" s="19"/>
    </row>
    <row r="89" spans="1:7" ht="12" customHeight="1">
      <c r="A89" s="63" t="s">
        <v>694</v>
      </c>
      <c r="B89" s="17"/>
      <c r="C89" s="17"/>
      <c r="D89" s="17"/>
      <c r="E89" s="17"/>
      <c r="F89" s="18"/>
      <c r="G89" s="19"/>
    </row>
    <row r="90" spans="1:7" ht="12" customHeight="1">
      <c r="A90" s="17"/>
      <c r="B90" s="17"/>
      <c r="C90" s="17"/>
      <c r="D90" s="17"/>
      <c r="E90" s="17"/>
      <c r="F90" s="18"/>
      <c r="G90" s="19"/>
    </row>
    <row r="91" ht="15" customHeight="1"/>
    <row r="92" ht="15" customHeight="1"/>
    <row r="93" ht="13.5" customHeight="1"/>
    <row r="94" ht="15" customHeight="1"/>
    <row r="95" ht="28.5" customHeight="1"/>
    <row r="96" ht="13.5" customHeight="1"/>
    <row r="97" ht="12" customHeight="1"/>
    <row r="98" ht="12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1.25" customHeight="1"/>
    <row r="126" ht="11.25" customHeight="1"/>
    <row r="127" ht="12" customHeight="1"/>
    <row r="128" spans="6:7" ht="12" customHeight="1">
      <c r="F128" s="11"/>
      <c r="G128" s="1"/>
    </row>
    <row r="129" spans="6:7" ht="12" customHeight="1">
      <c r="F129" s="11"/>
      <c r="G129" s="1"/>
    </row>
    <row r="130" spans="6:7" ht="12" customHeight="1">
      <c r="F130" s="11"/>
      <c r="G130" s="1"/>
    </row>
    <row r="131" ht="15" customHeight="1"/>
    <row r="132" ht="15" customHeight="1"/>
    <row r="133" ht="13.5" customHeight="1"/>
    <row r="134" ht="15" customHeight="1"/>
    <row r="135" ht="28.5" customHeight="1"/>
    <row r="136" ht="13.5" customHeight="1"/>
    <row r="137" ht="13.5" customHeight="1"/>
    <row r="138" ht="13.5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0.5" customHeight="1"/>
    <row r="161" ht="10.5" customHeight="1"/>
    <row r="162" ht="11.25" customHeight="1"/>
    <row r="163" ht="11.25" customHeight="1"/>
    <row r="164" ht="12" customHeight="1"/>
    <row r="165" spans="6:7" ht="12" customHeight="1">
      <c r="F165" s="11"/>
      <c r="G165" s="1"/>
    </row>
    <row r="166" spans="6:7" ht="12" customHeight="1">
      <c r="F166" s="11"/>
      <c r="G166" s="1"/>
    </row>
    <row r="167" spans="6:7" ht="12" customHeight="1">
      <c r="F167" s="11"/>
      <c r="G167" s="1"/>
    </row>
    <row r="168" ht="15" customHeight="1"/>
    <row r="169" ht="15" customHeight="1"/>
    <row r="170" ht="13.5" customHeight="1"/>
    <row r="171" ht="15" customHeight="1"/>
    <row r="172" ht="28.5" customHeight="1"/>
    <row r="173" ht="15" customHeight="1"/>
    <row r="174" ht="10.5" customHeight="1"/>
    <row r="175" ht="12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1.25" customHeight="1"/>
    <row r="223" ht="11.25" customHeight="1"/>
    <row r="224" ht="12" customHeight="1"/>
    <row r="225" spans="1:7" ht="12" customHeight="1">
      <c r="A225" s="17"/>
      <c r="B225" s="17"/>
      <c r="C225" s="17"/>
      <c r="D225" s="17"/>
      <c r="E225" s="17"/>
      <c r="F225" s="18"/>
      <c r="G225" s="19"/>
    </row>
    <row r="226" spans="1:7" ht="12" customHeight="1">
      <c r="A226" s="17"/>
      <c r="B226" s="17"/>
      <c r="C226" s="17"/>
      <c r="D226" s="17"/>
      <c r="E226" s="17"/>
      <c r="F226" s="18"/>
      <c r="G226" s="19"/>
    </row>
    <row r="227" spans="1:7" ht="12" customHeight="1">
      <c r="A227" s="17"/>
      <c r="B227" s="17"/>
      <c r="C227" s="17"/>
      <c r="D227" s="17"/>
      <c r="E227" s="17"/>
      <c r="F227" s="18"/>
      <c r="G227" s="19"/>
    </row>
    <row r="228" ht="15" customHeight="1"/>
    <row r="229" ht="15" customHeight="1"/>
    <row r="230" ht="13.5" customHeight="1"/>
    <row r="231" ht="15" customHeight="1"/>
    <row r="232" ht="28.5" customHeight="1"/>
    <row r="233" ht="13.5" customHeight="1"/>
    <row r="234" ht="12" customHeight="1"/>
    <row r="235" ht="12" customHeight="1"/>
    <row r="236" ht="12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1.25" customHeight="1"/>
    <row r="250" ht="11.25" customHeight="1"/>
    <row r="251" ht="12" customHeight="1"/>
    <row r="252" spans="1:7" ht="12" customHeight="1">
      <c r="A252" s="17"/>
      <c r="B252" s="17"/>
      <c r="C252" s="17"/>
      <c r="D252" s="17"/>
      <c r="E252" s="17"/>
      <c r="F252" s="53"/>
      <c r="G252" s="19"/>
    </row>
    <row r="253" spans="1:7" ht="12" customHeight="1">
      <c r="A253" s="17"/>
      <c r="B253" s="17"/>
      <c r="C253" s="17"/>
      <c r="D253" s="17"/>
      <c r="E253" s="17"/>
      <c r="F253" s="53"/>
      <c r="G253" s="19"/>
    </row>
    <row r="254" spans="1:7" ht="12" customHeight="1">
      <c r="A254" s="17"/>
      <c r="B254" s="17"/>
      <c r="C254" s="17"/>
      <c r="D254" s="17"/>
      <c r="E254" s="17"/>
      <c r="F254" s="53"/>
      <c r="G254" s="19"/>
    </row>
    <row r="255" ht="15" customHeight="1"/>
    <row r="256" ht="15" customHeight="1"/>
    <row r="257" ht="13.5" customHeight="1"/>
    <row r="258" ht="15" customHeight="1"/>
    <row r="259" ht="28.5" customHeight="1"/>
    <row r="260" ht="13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1.25" customHeight="1"/>
    <row r="268" ht="11.25" customHeight="1"/>
    <row r="269" ht="12" customHeight="1"/>
    <row r="270" spans="1:7" ht="12" customHeight="1">
      <c r="A270" s="62"/>
      <c r="F270" s="11"/>
      <c r="G270" s="1"/>
    </row>
    <row r="271" spans="1:7" ht="12" customHeight="1">
      <c r="A271" s="62"/>
      <c r="F271" s="11"/>
      <c r="G271" s="1"/>
    </row>
    <row r="272" ht="15" customHeight="1"/>
    <row r="273" ht="15" customHeight="1"/>
    <row r="274" ht="13.5" customHeight="1"/>
    <row r="275" ht="15" customHeight="1"/>
    <row r="276" ht="28.5" customHeight="1"/>
    <row r="277" ht="13.5" customHeight="1"/>
    <row r="278" ht="12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1.25" customHeight="1"/>
    <row r="287" ht="11.25" customHeight="1"/>
    <row r="288" ht="12" customHeight="1"/>
    <row r="289" ht="12" customHeight="1"/>
    <row r="290" ht="12" customHeight="1"/>
    <row r="291" spans="1:7" ht="12" customHeight="1">
      <c r="A291" s="62"/>
      <c r="B291" s="17"/>
      <c r="C291" s="17"/>
      <c r="D291" s="17"/>
      <c r="E291" s="17"/>
      <c r="F291" s="18"/>
      <c r="G291" s="19"/>
    </row>
    <row r="292" spans="1:7" ht="12" customHeight="1">
      <c r="A292" s="62"/>
      <c r="B292" s="17"/>
      <c r="C292" s="17"/>
      <c r="D292" s="17"/>
      <c r="E292" s="17"/>
      <c r="F292" s="18"/>
      <c r="G292" s="19"/>
    </row>
    <row r="293" spans="1:7" ht="12" customHeight="1">
      <c r="A293" s="62"/>
      <c r="B293" s="17"/>
      <c r="C293" s="17"/>
      <c r="D293" s="17"/>
      <c r="E293" s="17"/>
      <c r="F293" s="18"/>
      <c r="G293" s="19"/>
    </row>
    <row r="294" ht="15" customHeight="1"/>
    <row r="295" ht="15" customHeight="1"/>
    <row r="296" ht="13.5" customHeight="1"/>
    <row r="297" ht="15" customHeight="1"/>
    <row r="298" ht="28.5" customHeight="1"/>
    <row r="299" ht="13.5" customHeight="1"/>
    <row r="300" ht="12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1.25" customHeight="1"/>
    <row r="366" ht="11.25" customHeight="1"/>
    <row r="367" ht="12" customHeight="1"/>
    <row r="368" spans="1:7" ht="12" customHeight="1">
      <c r="A368" s="62"/>
      <c r="F368" s="11"/>
      <c r="G368" s="1"/>
    </row>
    <row r="369" spans="1:7" ht="12" customHeight="1">
      <c r="A369" s="62"/>
      <c r="F369" s="11"/>
      <c r="G369" s="1"/>
    </row>
    <row r="370" spans="1:7" ht="12" customHeight="1">
      <c r="A370" s="62"/>
      <c r="F370" s="11"/>
      <c r="G370" s="1"/>
    </row>
    <row r="371" ht="15" customHeight="1"/>
    <row r="372" ht="15" customHeight="1"/>
    <row r="373" ht="13.5" customHeight="1"/>
    <row r="374" ht="15" customHeight="1"/>
    <row r="375" ht="28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0.5" customHeight="1"/>
    <row r="383" ht="12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1.25" customHeight="1"/>
    <row r="417" ht="11.25" customHeight="1"/>
    <row r="418" ht="12" customHeight="1"/>
    <row r="419" spans="1:7" ht="12" customHeight="1">
      <c r="A419" s="62"/>
      <c r="F419" s="11"/>
      <c r="G419" s="1"/>
    </row>
    <row r="420" spans="1:7" ht="12" customHeight="1">
      <c r="A420" s="62"/>
      <c r="F420" s="11"/>
      <c r="G420" s="1"/>
    </row>
    <row r="421" spans="1:7" ht="12" customHeight="1">
      <c r="A421" s="62"/>
      <c r="F421" s="11"/>
      <c r="G421" s="1"/>
    </row>
    <row r="422" ht="15" customHeight="1"/>
    <row r="423" ht="15" customHeight="1"/>
    <row r="424" ht="13.5" customHeight="1"/>
    <row r="425" ht="15" customHeight="1"/>
    <row r="426" ht="28.5" customHeight="1"/>
    <row r="427" ht="13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1.25" customHeight="1"/>
    <row r="504" ht="11.25" customHeight="1"/>
    <row r="505" ht="12" customHeight="1"/>
    <row r="506" spans="1:7" ht="12" customHeight="1">
      <c r="A506" s="62"/>
      <c r="F506" s="11"/>
      <c r="G506" s="1"/>
    </row>
    <row r="507" spans="1:7" ht="12" customHeight="1">
      <c r="A507" s="62"/>
      <c r="F507" s="11"/>
      <c r="G507" s="1"/>
    </row>
    <row r="508" spans="1:7" ht="12" customHeight="1">
      <c r="A508" s="62"/>
      <c r="F508" s="11"/>
      <c r="G508" s="1"/>
    </row>
    <row r="509" ht="15" customHeight="1"/>
    <row r="510" ht="15" customHeight="1"/>
    <row r="511" ht="13.5" customHeight="1"/>
    <row r="512" ht="15" customHeight="1"/>
    <row r="513" ht="28.5" customHeight="1"/>
    <row r="514" ht="13.5" customHeight="1"/>
    <row r="515" ht="12" customHeight="1"/>
    <row r="516" ht="12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2" customHeight="1"/>
    <row r="552" ht="10.5" customHeight="1"/>
    <row r="553" ht="10.5" customHeight="1"/>
    <row r="554" ht="10.5" customHeight="1"/>
    <row r="555" ht="10.5" customHeight="1"/>
    <row r="556" ht="11.25" customHeight="1"/>
    <row r="557" ht="11.25" customHeight="1"/>
    <row r="558" ht="12" customHeight="1"/>
    <row r="559" spans="6:7" ht="12" customHeight="1">
      <c r="F559" s="11"/>
      <c r="G559" s="1"/>
    </row>
    <row r="560" spans="6:7" ht="12" customHeight="1">
      <c r="F560" s="11"/>
      <c r="G560" s="1"/>
    </row>
    <row r="561" ht="15" customHeight="1"/>
    <row r="562" ht="15" customHeight="1"/>
    <row r="563" ht="13.5" customHeight="1"/>
    <row r="564" ht="15" customHeight="1"/>
    <row r="565" ht="28.5" customHeight="1"/>
    <row r="566" ht="13.5" customHeight="1"/>
    <row r="567" ht="12" customHeight="1"/>
    <row r="568" ht="12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1.25" customHeight="1"/>
    <row r="626" ht="11.25" customHeight="1"/>
    <row r="627" ht="12" customHeight="1"/>
    <row r="628" spans="1:7" ht="12" customHeight="1">
      <c r="A628" s="17"/>
      <c r="B628" s="17"/>
      <c r="C628" s="17"/>
      <c r="D628" s="17"/>
      <c r="E628" s="17"/>
      <c r="F628" s="53"/>
      <c r="G628" s="71"/>
    </row>
    <row r="629" spans="1:7" ht="12" customHeight="1">
      <c r="A629" s="17"/>
      <c r="B629" s="17"/>
      <c r="C629" s="17"/>
      <c r="D629" s="17"/>
      <c r="E629" s="17"/>
      <c r="F629" s="53"/>
      <c r="G629" s="71"/>
    </row>
    <row r="630" spans="1:7" ht="12" customHeight="1">
      <c r="A630" s="17"/>
      <c r="B630" s="17"/>
      <c r="C630" s="17"/>
      <c r="D630" s="17"/>
      <c r="E630" s="17"/>
      <c r="F630" s="53"/>
      <c r="G630" s="71"/>
    </row>
    <row r="631" ht="15" customHeight="1"/>
    <row r="632" ht="15" customHeight="1"/>
    <row r="633" ht="13.5" customHeight="1"/>
    <row r="634" ht="15" customHeight="1"/>
    <row r="635" ht="28.5" customHeight="1"/>
    <row r="636" ht="13.5" customHeight="1"/>
    <row r="637" ht="10.5" customHeight="1"/>
    <row r="638" ht="12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2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2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1.25" customHeight="1"/>
    <row r="725" ht="11.25" customHeight="1"/>
    <row r="726" ht="12" customHeight="1"/>
    <row r="727" spans="1:7" ht="12" customHeight="1">
      <c r="A727" s="62"/>
      <c r="F727" s="11"/>
      <c r="G727" s="1"/>
    </row>
    <row r="728" spans="1:7" ht="12" customHeight="1">
      <c r="A728" s="62"/>
      <c r="F728" s="11"/>
      <c r="G728" s="1"/>
    </row>
    <row r="729" spans="1:7" ht="12" customHeight="1">
      <c r="A729" s="62"/>
      <c r="F729" s="11"/>
      <c r="G729" s="1"/>
    </row>
    <row r="730" ht="15" customHeight="1"/>
    <row r="731" ht="15" customHeight="1"/>
    <row r="732" ht="13.5" customHeight="1"/>
    <row r="733" ht="15" customHeight="1"/>
    <row r="734" ht="28.5" customHeight="1"/>
    <row r="735" ht="13.5" customHeight="1"/>
    <row r="736" ht="10.5" customHeight="1"/>
    <row r="737" ht="12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1.25" customHeight="1"/>
    <row r="763" ht="11.25" customHeight="1"/>
    <row r="764" ht="12" customHeight="1"/>
    <row r="765" spans="6:7" ht="12" customHeight="1">
      <c r="F765" s="11"/>
      <c r="G765" s="1"/>
    </row>
    <row r="766" spans="6:7" ht="12" customHeight="1">
      <c r="F766" s="11"/>
      <c r="G766" s="1"/>
    </row>
    <row r="767" spans="6:7" ht="12" customHeight="1">
      <c r="F767" s="11"/>
      <c r="G767" s="1"/>
    </row>
    <row r="768" ht="15" customHeight="1"/>
    <row r="769" ht="15" customHeight="1"/>
    <row r="770" ht="13.5" customHeight="1"/>
    <row r="771" ht="15" customHeight="1"/>
    <row r="772" ht="28.5" customHeight="1"/>
    <row r="773" ht="13.5" customHeight="1"/>
    <row r="774" ht="10.5" customHeight="1"/>
    <row r="775" ht="12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1.25" customHeight="1"/>
    <row r="839" ht="11.25" customHeight="1"/>
    <row r="840" ht="12" customHeight="1"/>
    <row r="841" spans="1:7" ht="12" customHeight="1">
      <c r="A841" s="79"/>
      <c r="F841" s="11"/>
      <c r="G841" s="1"/>
    </row>
    <row r="842" spans="1:7" ht="12" customHeight="1">
      <c r="A842" s="79"/>
      <c r="F842" s="11"/>
      <c r="G842" s="1"/>
    </row>
    <row r="843" spans="1:7" ht="12" customHeight="1">
      <c r="A843" s="79"/>
      <c r="F843" s="11"/>
      <c r="G843" s="1"/>
    </row>
    <row r="844" ht="15" customHeight="1"/>
    <row r="845" ht="15" customHeight="1"/>
    <row r="846" ht="13.5" customHeight="1"/>
    <row r="847" ht="15" customHeight="1"/>
    <row r="848" ht="28.5" customHeight="1"/>
    <row r="849" ht="13.5" customHeight="1"/>
    <row r="850" ht="10.5" customHeight="1"/>
    <row r="851" ht="12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1.25" customHeight="1"/>
    <row r="900" ht="11.25" customHeight="1"/>
    <row r="901" ht="12" customHeight="1"/>
    <row r="902" ht="12" customHeight="1"/>
    <row r="903" ht="12" customHeight="1"/>
    <row r="904" ht="12" customHeight="1"/>
    <row r="905" ht="12" customHeight="1"/>
    <row r="906" ht="15.75" customHeight="1"/>
  </sheetData>
  <sheetProtection/>
  <mergeCells count="3">
    <mergeCell ref="A2:G2"/>
    <mergeCell ref="A3:G3"/>
    <mergeCell ref="A4:G4"/>
  </mergeCells>
  <printOptions gridLines="1"/>
  <pageMargins left="0.75" right="0.75" top="1" bottom="1" header="0.5" footer="0.5"/>
  <pageSetup fitToHeight="0" fitToWidth="0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G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8.8515625" style="0" customWidth="1"/>
    <col min="2" max="2" width="13.57421875" style="0" customWidth="1"/>
    <col min="3" max="3" width="22.421875" style="0" customWidth="1"/>
    <col min="4" max="4" width="11.421875" style="0" customWidth="1"/>
    <col min="5" max="5" width="12.7109375" style="0" customWidth="1"/>
    <col min="6" max="6" width="15.28125" style="0" customWidth="1"/>
    <col min="7" max="7" width="6.421875" style="0" customWidth="1"/>
  </cols>
  <sheetData>
    <row r="1" ht="13.5" thickBot="1"/>
    <row r="2" spans="1:7" ht="12.75">
      <c r="A2" s="166" t="s">
        <v>2</v>
      </c>
      <c r="B2" s="167"/>
      <c r="C2" s="167"/>
      <c r="D2" s="167"/>
      <c r="E2" s="167"/>
      <c r="F2" s="167"/>
      <c r="G2" s="168"/>
    </row>
    <row r="3" spans="1:7" ht="12.75">
      <c r="A3" s="175" t="s">
        <v>696</v>
      </c>
      <c r="B3" s="176"/>
      <c r="C3" s="176"/>
      <c r="D3" s="176"/>
      <c r="E3" s="176"/>
      <c r="F3" s="176"/>
      <c r="G3" s="177"/>
    </row>
    <row r="4" spans="1:7" ht="12.75">
      <c r="A4" s="172" t="s">
        <v>643</v>
      </c>
      <c r="B4" s="173"/>
      <c r="C4" s="173"/>
      <c r="D4" s="173"/>
      <c r="E4" s="173"/>
      <c r="F4" s="173"/>
      <c r="G4" s="174"/>
    </row>
    <row r="5" spans="1:7" ht="12.75">
      <c r="A5" s="40"/>
      <c r="B5" s="12"/>
      <c r="C5" s="12"/>
      <c r="D5" s="12"/>
      <c r="E5" s="12"/>
      <c r="F5" s="14"/>
      <c r="G5" s="43"/>
    </row>
    <row r="6" spans="1:7" ht="24">
      <c r="A6" s="4" t="s">
        <v>621</v>
      </c>
      <c r="B6" s="4" t="s">
        <v>0</v>
      </c>
      <c r="C6" s="4" t="s">
        <v>622</v>
      </c>
      <c r="D6" s="4" t="s">
        <v>1</v>
      </c>
      <c r="E6" s="5" t="s">
        <v>623</v>
      </c>
      <c r="F6" s="5" t="s">
        <v>624</v>
      </c>
      <c r="G6" s="5" t="s">
        <v>625</v>
      </c>
    </row>
    <row r="7" spans="1:7" ht="12.75">
      <c r="A7" s="8"/>
      <c r="B7" s="12"/>
      <c r="C7" s="9"/>
      <c r="D7" s="8"/>
      <c r="E7" s="8"/>
      <c r="F7" s="5" t="s">
        <v>626</v>
      </c>
      <c r="G7" s="8"/>
    </row>
    <row r="8" spans="1:7" ht="12.75">
      <c r="A8" s="9" t="s">
        <v>633</v>
      </c>
      <c r="B8" s="12"/>
      <c r="C8" s="12"/>
      <c r="D8" s="12"/>
      <c r="E8" s="12"/>
      <c r="F8" s="14"/>
      <c r="G8" s="12"/>
    </row>
    <row r="9" spans="1:7" ht="12.75">
      <c r="A9" s="9" t="s">
        <v>634</v>
      </c>
      <c r="B9" s="12"/>
      <c r="C9" s="12"/>
      <c r="D9" s="12"/>
      <c r="E9" s="12"/>
      <c r="F9" s="14"/>
      <c r="G9" s="12"/>
    </row>
    <row r="10" spans="1:7" ht="12.75">
      <c r="A10" s="90" t="s">
        <v>144</v>
      </c>
      <c r="B10" s="90" t="s">
        <v>142</v>
      </c>
      <c r="C10" s="90" t="s">
        <v>51</v>
      </c>
      <c r="D10" s="90" t="s">
        <v>143</v>
      </c>
      <c r="E10" s="14">
        <v>150</v>
      </c>
      <c r="F10" s="14">
        <v>1514.664</v>
      </c>
      <c r="G10" s="14">
        <v>9.45601732</v>
      </c>
    </row>
    <row r="11" spans="1:7" ht="12.75">
      <c r="A11" s="90" t="s">
        <v>173</v>
      </c>
      <c r="B11" s="90" t="s">
        <v>172</v>
      </c>
      <c r="C11" s="90" t="s">
        <v>51</v>
      </c>
      <c r="D11" s="90" t="s">
        <v>133</v>
      </c>
      <c r="E11" s="14">
        <v>100</v>
      </c>
      <c r="F11" s="14">
        <v>1088.947</v>
      </c>
      <c r="G11" s="14">
        <v>6.79827453</v>
      </c>
    </row>
    <row r="12" spans="1:7" ht="12.75">
      <c r="A12" s="90" t="s">
        <v>160</v>
      </c>
      <c r="B12" s="90" t="s">
        <v>158</v>
      </c>
      <c r="C12" s="90" t="s">
        <v>159</v>
      </c>
      <c r="D12" s="90" t="s">
        <v>146</v>
      </c>
      <c r="E12" s="14">
        <v>100</v>
      </c>
      <c r="F12" s="14">
        <v>1055.854</v>
      </c>
      <c r="G12" s="14">
        <v>6.59167559</v>
      </c>
    </row>
    <row r="13" spans="1:7" ht="12.75">
      <c r="A13" s="90" t="s">
        <v>141</v>
      </c>
      <c r="B13" s="90" t="s">
        <v>140</v>
      </c>
      <c r="C13" s="90" t="s">
        <v>51</v>
      </c>
      <c r="D13" s="90" t="s">
        <v>133</v>
      </c>
      <c r="E13" s="14">
        <v>100</v>
      </c>
      <c r="F13" s="14">
        <v>1017.809</v>
      </c>
      <c r="G13" s="14">
        <v>6.3541614</v>
      </c>
    </row>
    <row r="14" spans="1:7" ht="12.75">
      <c r="A14" s="90" t="s">
        <v>131</v>
      </c>
      <c r="B14" s="90" t="s">
        <v>128</v>
      </c>
      <c r="C14" s="90" t="s">
        <v>129</v>
      </c>
      <c r="D14" s="90" t="s">
        <v>130</v>
      </c>
      <c r="E14" s="14">
        <v>100</v>
      </c>
      <c r="F14" s="14">
        <v>1013.941</v>
      </c>
      <c r="G14" s="14">
        <v>6.33001356</v>
      </c>
    </row>
    <row r="15" spans="1:7" ht="12.75">
      <c r="A15" s="90" t="s">
        <v>139</v>
      </c>
      <c r="B15" s="90" t="s">
        <v>138</v>
      </c>
      <c r="C15" s="90" t="s">
        <v>51</v>
      </c>
      <c r="D15" s="90" t="s">
        <v>136</v>
      </c>
      <c r="E15" s="14">
        <v>100000</v>
      </c>
      <c r="F15" s="14">
        <v>1009.311</v>
      </c>
      <c r="G15" s="14">
        <v>6.30110856</v>
      </c>
    </row>
    <row r="16" spans="1:7" ht="12.75">
      <c r="A16" s="90" t="s">
        <v>149</v>
      </c>
      <c r="B16" s="90" t="s">
        <v>148</v>
      </c>
      <c r="C16" s="90" t="s">
        <v>129</v>
      </c>
      <c r="D16" s="90" t="s">
        <v>146</v>
      </c>
      <c r="E16" s="14">
        <v>95</v>
      </c>
      <c r="F16" s="14">
        <v>973.921</v>
      </c>
      <c r="G16" s="14">
        <v>6.08016949</v>
      </c>
    </row>
    <row r="17" spans="1:7" ht="12.75">
      <c r="A17" s="90" t="s">
        <v>171</v>
      </c>
      <c r="B17" s="90" t="s">
        <v>169</v>
      </c>
      <c r="C17" s="90" t="s">
        <v>51</v>
      </c>
      <c r="D17" s="90" t="s">
        <v>170</v>
      </c>
      <c r="E17" s="14">
        <v>80</v>
      </c>
      <c r="F17" s="14">
        <v>799.956</v>
      </c>
      <c r="G17" s="14">
        <v>4.99410945</v>
      </c>
    </row>
    <row r="18" spans="1:7" ht="12.75">
      <c r="A18" s="90" t="s">
        <v>147</v>
      </c>
      <c r="B18" s="90" t="s">
        <v>145</v>
      </c>
      <c r="C18" s="90" t="s">
        <v>51</v>
      </c>
      <c r="D18" s="90" t="s">
        <v>146</v>
      </c>
      <c r="E18" s="14">
        <v>50</v>
      </c>
      <c r="F18" s="14">
        <v>540.7195</v>
      </c>
      <c r="G18" s="14">
        <v>3.37570112</v>
      </c>
    </row>
    <row r="19" spans="1:7" ht="12.75">
      <c r="A19" s="90" t="s">
        <v>157</v>
      </c>
      <c r="B19" s="90" t="s">
        <v>156</v>
      </c>
      <c r="C19" s="90" t="s">
        <v>51</v>
      </c>
      <c r="D19" s="90" t="s">
        <v>146</v>
      </c>
      <c r="E19" s="14">
        <v>50</v>
      </c>
      <c r="F19" s="14">
        <v>514.4885</v>
      </c>
      <c r="G19" s="14">
        <v>3.2119415</v>
      </c>
    </row>
    <row r="20" spans="1:7" ht="12.75">
      <c r="A20" s="90" t="s">
        <v>134</v>
      </c>
      <c r="B20" s="90" t="s">
        <v>132</v>
      </c>
      <c r="C20" s="90" t="s">
        <v>51</v>
      </c>
      <c r="D20" s="90" t="s">
        <v>133</v>
      </c>
      <c r="E20" s="14">
        <v>50</v>
      </c>
      <c r="F20" s="14">
        <v>505.6375</v>
      </c>
      <c r="G20" s="14">
        <v>3.15668489</v>
      </c>
    </row>
    <row r="21" spans="1:7" ht="12.75">
      <c r="A21" s="90" t="s">
        <v>152</v>
      </c>
      <c r="B21" s="90" t="s">
        <v>150</v>
      </c>
      <c r="C21" s="90" t="s">
        <v>21</v>
      </c>
      <c r="D21" s="90" t="s">
        <v>133</v>
      </c>
      <c r="E21" s="14">
        <v>50</v>
      </c>
      <c r="F21" s="14">
        <v>505.5395</v>
      </c>
      <c r="G21" s="14">
        <v>3.15607307</v>
      </c>
    </row>
    <row r="22" spans="1:7" ht="12.75">
      <c r="A22" s="90" t="s">
        <v>155</v>
      </c>
      <c r="B22" s="90" t="s">
        <v>153</v>
      </c>
      <c r="C22" s="90" t="s">
        <v>51</v>
      </c>
      <c r="D22" s="90" t="s">
        <v>146</v>
      </c>
      <c r="E22" s="14">
        <v>50</v>
      </c>
      <c r="F22" s="14">
        <v>504.7795</v>
      </c>
      <c r="G22" s="14">
        <v>3.15132841</v>
      </c>
    </row>
    <row r="23" spans="1:7" ht="12.75">
      <c r="A23" s="90" t="s">
        <v>137</v>
      </c>
      <c r="B23" s="90" t="s">
        <v>135</v>
      </c>
      <c r="C23" s="90" t="s">
        <v>51</v>
      </c>
      <c r="D23" s="90" t="s">
        <v>136</v>
      </c>
      <c r="E23" s="14">
        <v>50</v>
      </c>
      <c r="F23" s="14">
        <v>504.2075</v>
      </c>
      <c r="G23" s="14">
        <v>3.14775742</v>
      </c>
    </row>
    <row r="24" spans="1:7" ht="12.75">
      <c r="A24" s="90" t="s">
        <v>164</v>
      </c>
      <c r="B24" s="90" t="s">
        <v>161</v>
      </c>
      <c r="C24" s="90" t="s">
        <v>162</v>
      </c>
      <c r="D24" s="90" t="s">
        <v>163</v>
      </c>
      <c r="E24" s="14">
        <v>50</v>
      </c>
      <c r="F24" s="14">
        <v>502.121</v>
      </c>
      <c r="G24" s="14">
        <v>3.13473145</v>
      </c>
    </row>
    <row r="25" spans="1:7" ht="12.75">
      <c r="A25" s="34" t="s">
        <v>629</v>
      </c>
      <c r="B25" s="12"/>
      <c r="C25" s="12"/>
      <c r="D25" s="12"/>
      <c r="E25" s="15">
        <f>SUM(E10:E24)</f>
        <v>101075</v>
      </c>
      <c r="F25" s="15">
        <f>SUM(F10:F24)</f>
        <v>12051.896</v>
      </c>
      <c r="G25" s="15">
        <f>SUM(G10:G24)</f>
        <v>75.23974776000003</v>
      </c>
    </row>
    <row r="26" spans="1:7" ht="12.75">
      <c r="A26" s="34"/>
      <c r="B26" s="12"/>
      <c r="C26" s="12"/>
      <c r="D26" s="12"/>
      <c r="E26" s="15"/>
      <c r="F26" s="15"/>
      <c r="G26" s="15"/>
    </row>
    <row r="27" spans="1:7" ht="12.75">
      <c r="A27" s="35" t="s">
        <v>635</v>
      </c>
      <c r="B27" s="12"/>
      <c r="C27" s="12"/>
      <c r="D27" s="12"/>
      <c r="E27" s="15"/>
      <c r="F27" s="16"/>
      <c r="G27" s="16"/>
    </row>
    <row r="28" spans="1:7" ht="12.75">
      <c r="A28" s="90" t="s">
        <v>168</v>
      </c>
      <c r="B28" s="90" t="s">
        <v>165</v>
      </c>
      <c r="C28" s="90" t="s">
        <v>166</v>
      </c>
      <c r="D28" s="90" t="s">
        <v>167</v>
      </c>
      <c r="E28" s="14">
        <v>150</v>
      </c>
      <c r="F28" s="14">
        <v>1525.2255</v>
      </c>
      <c r="G28" s="14">
        <v>9.52195255</v>
      </c>
    </row>
    <row r="29" spans="1:7" ht="12.75">
      <c r="A29" s="34" t="s">
        <v>629</v>
      </c>
      <c r="B29" s="12"/>
      <c r="C29" s="12"/>
      <c r="D29" s="12"/>
      <c r="E29" s="16">
        <v>150</v>
      </c>
      <c r="F29" s="16">
        <v>1525.2255</v>
      </c>
      <c r="G29" s="16">
        <v>9.52195255</v>
      </c>
    </row>
    <row r="30" spans="1:7" ht="12.75">
      <c r="A30" s="34"/>
      <c r="B30" s="12"/>
      <c r="C30" s="12"/>
      <c r="D30" s="12"/>
      <c r="E30" s="16"/>
      <c r="F30" s="16"/>
      <c r="G30" s="15"/>
    </row>
    <row r="31" spans="1:7" ht="12.75">
      <c r="A31" s="34" t="s">
        <v>645</v>
      </c>
      <c r="B31" s="12"/>
      <c r="C31" s="12"/>
      <c r="D31" s="12"/>
      <c r="E31" s="15"/>
      <c r="F31" s="16"/>
      <c r="G31" s="15"/>
    </row>
    <row r="32" spans="1:7" ht="12.75">
      <c r="A32" s="34" t="s">
        <v>638</v>
      </c>
      <c r="B32" s="12"/>
      <c r="C32" s="12"/>
      <c r="D32" s="12"/>
      <c r="E32" s="15"/>
      <c r="F32" s="16"/>
      <c r="G32" s="15"/>
    </row>
    <row r="33" spans="1:7" ht="12.75">
      <c r="A33" s="13" t="s">
        <v>697</v>
      </c>
      <c r="B33" s="13" t="s">
        <v>3</v>
      </c>
      <c r="C33" s="90" t="s">
        <v>4</v>
      </c>
      <c r="D33" s="13" t="s">
        <v>3</v>
      </c>
      <c r="E33" s="14">
        <v>19225599</v>
      </c>
      <c r="F33" s="14">
        <v>192.2274998</v>
      </c>
      <c r="G33" s="14">
        <v>1.20007247</v>
      </c>
    </row>
    <row r="34" spans="1:7" ht="12.75">
      <c r="A34" s="34" t="s">
        <v>629</v>
      </c>
      <c r="B34" s="12"/>
      <c r="C34" s="12"/>
      <c r="D34" s="12"/>
      <c r="E34" s="16">
        <v>19225599</v>
      </c>
      <c r="F34" s="16">
        <v>192.2274998</v>
      </c>
      <c r="G34" s="16">
        <v>1.20007247</v>
      </c>
    </row>
    <row r="35" spans="1:7" ht="12.75">
      <c r="A35" s="34"/>
      <c r="B35" s="12"/>
      <c r="C35" s="12"/>
      <c r="D35" s="12"/>
      <c r="E35" s="16"/>
      <c r="F35" s="16"/>
      <c r="G35" s="16"/>
    </row>
    <row r="36" spans="1:7" ht="12.75">
      <c r="A36" s="34" t="s">
        <v>639</v>
      </c>
      <c r="B36" s="12"/>
      <c r="C36" s="12"/>
      <c r="D36" s="12"/>
      <c r="E36" s="15">
        <f>SUM(E34,E25,E29)</f>
        <v>19326824</v>
      </c>
      <c r="F36" s="15">
        <f>SUM(F34,F25,F29)</f>
        <v>13769.3489998</v>
      </c>
      <c r="G36" s="15">
        <f>SUM(G34,G25,G29)</f>
        <v>85.96177278000002</v>
      </c>
    </row>
    <row r="37" spans="1:7" ht="12.75">
      <c r="A37" s="34" t="s">
        <v>640</v>
      </c>
      <c r="B37" s="12"/>
      <c r="C37" s="12"/>
      <c r="D37" s="12"/>
      <c r="E37" s="12"/>
      <c r="F37" s="15">
        <v>2248.6419702</v>
      </c>
      <c r="G37" s="15">
        <f>F37/F38*100</f>
        <v>14.038227230939684</v>
      </c>
    </row>
    <row r="38" spans="1:7" ht="12.75">
      <c r="A38" s="34" t="s">
        <v>641</v>
      </c>
      <c r="B38" s="12"/>
      <c r="C38" s="12"/>
      <c r="D38" s="12"/>
      <c r="E38" s="12"/>
      <c r="F38" s="15">
        <v>16017.99097</v>
      </c>
      <c r="G38" s="15">
        <f>SUM(G36:G37)</f>
        <v>100.0000000109397</v>
      </c>
    </row>
    <row r="40" ht="12.75">
      <c r="A40" s="63" t="s">
        <v>694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3:I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0.421875" style="0" customWidth="1"/>
    <col min="2" max="2" width="18.7109375" style="0" customWidth="1"/>
    <col min="3" max="3" width="15.421875" style="0" customWidth="1"/>
    <col min="4" max="4" width="11.421875" style="0" customWidth="1"/>
    <col min="5" max="5" width="14.57421875" style="0" customWidth="1"/>
    <col min="6" max="6" width="13.8515625" style="0" bestFit="1" customWidth="1"/>
    <col min="7" max="7" width="10.7109375" style="0" customWidth="1"/>
    <col min="9" max="9" width="12.7109375" style="0" bestFit="1" customWidth="1"/>
  </cols>
  <sheetData>
    <row r="2" ht="13.5" thickBot="1"/>
    <row r="3" spans="1:7" ht="12.75">
      <c r="A3" s="166" t="s">
        <v>2</v>
      </c>
      <c r="B3" s="167"/>
      <c r="C3" s="167"/>
      <c r="D3" s="167"/>
      <c r="E3" s="167"/>
      <c r="F3" s="167"/>
      <c r="G3" s="168"/>
    </row>
    <row r="4" spans="1:7" ht="12.75">
      <c r="A4" s="175" t="s">
        <v>696</v>
      </c>
      <c r="B4" s="176"/>
      <c r="C4" s="176"/>
      <c r="D4" s="176"/>
      <c r="E4" s="176"/>
      <c r="F4" s="176"/>
      <c r="G4" s="177"/>
    </row>
    <row r="5" spans="1:7" ht="12.75">
      <c r="A5" s="172" t="s">
        <v>644</v>
      </c>
      <c r="B5" s="173"/>
      <c r="C5" s="173"/>
      <c r="D5" s="173"/>
      <c r="E5" s="173"/>
      <c r="F5" s="173"/>
      <c r="G5" s="174"/>
    </row>
    <row r="6" spans="1:7" ht="12.75">
      <c r="A6" s="40"/>
      <c r="B6" s="12"/>
      <c r="C6" s="12"/>
      <c r="D6" s="12"/>
      <c r="E6" s="12"/>
      <c r="F6" s="14"/>
      <c r="G6" s="43"/>
    </row>
    <row r="7" spans="1:7" ht="24">
      <c r="A7" s="3" t="s">
        <v>621</v>
      </c>
      <c r="B7" s="4" t="s">
        <v>0</v>
      </c>
      <c r="C7" s="4" t="s">
        <v>622</v>
      </c>
      <c r="D7" s="4" t="s">
        <v>1</v>
      </c>
      <c r="E7" s="5" t="s">
        <v>623</v>
      </c>
      <c r="F7" s="5" t="s">
        <v>624</v>
      </c>
      <c r="G7" s="6" t="s">
        <v>625</v>
      </c>
    </row>
    <row r="8" spans="1:7" ht="12.75">
      <c r="A8" s="7"/>
      <c r="B8" s="8"/>
      <c r="C8" s="9"/>
      <c r="D8" s="8"/>
      <c r="E8" s="8"/>
      <c r="F8" s="5" t="s">
        <v>626</v>
      </c>
      <c r="G8" s="10"/>
    </row>
    <row r="9" spans="1:7" ht="12.75">
      <c r="A9" s="33" t="s">
        <v>633</v>
      </c>
      <c r="B9" s="8"/>
      <c r="C9" s="9"/>
      <c r="D9" s="8"/>
      <c r="E9" s="8"/>
      <c r="F9" s="5"/>
      <c r="G9" s="10"/>
    </row>
    <row r="10" spans="1:7" ht="12.75">
      <c r="A10" s="50" t="s">
        <v>634</v>
      </c>
      <c r="B10" s="8"/>
      <c r="C10" s="9"/>
      <c r="D10" s="8"/>
      <c r="E10" s="8"/>
      <c r="F10" s="5"/>
      <c r="G10" s="10"/>
    </row>
    <row r="11" spans="1:9" ht="12.75">
      <c r="A11" s="44" t="s">
        <v>149</v>
      </c>
      <c r="B11" s="13" t="s">
        <v>148</v>
      </c>
      <c r="C11" s="13" t="s">
        <v>129</v>
      </c>
      <c r="D11" s="13" t="s">
        <v>146</v>
      </c>
      <c r="E11" s="14">
        <v>35</v>
      </c>
      <c r="F11" s="14">
        <v>358.813</v>
      </c>
      <c r="G11" s="45">
        <v>9.51123509</v>
      </c>
      <c r="I11" s="98"/>
    </row>
    <row r="12" spans="1:9" ht="12.75">
      <c r="A12" s="126" t="s">
        <v>178</v>
      </c>
      <c r="B12" s="13" t="s">
        <v>177</v>
      </c>
      <c r="C12" s="13" t="s">
        <v>51</v>
      </c>
      <c r="D12" s="13" t="s">
        <v>146</v>
      </c>
      <c r="E12" s="14">
        <v>30</v>
      </c>
      <c r="F12" s="14">
        <v>295.5348</v>
      </c>
      <c r="G12" s="45">
        <v>7.8338883</v>
      </c>
      <c r="I12" s="98"/>
    </row>
    <row r="13" spans="1:9" ht="12.75">
      <c r="A13" s="44" t="s">
        <v>176</v>
      </c>
      <c r="B13" s="13" t="s">
        <v>174</v>
      </c>
      <c r="C13" s="13" t="s">
        <v>51</v>
      </c>
      <c r="D13" s="13" t="s">
        <v>146</v>
      </c>
      <c r="E13" s="14">
        <v>2</v>
      </c>
      <c r="F13" s="14">
        <v>202.5914</v>
      </c>
      <c r="G13" s="45">
        <v>5.37019125</v>
      </c>
      <c r="I13" s="98"/>
    </row>
    <row r="14" spans="1:7" ht="12.75">
      <c r="A14" s="20" t="s">
        <v>629</v>
      </c>
      <c r="B14" s="12"/>
      <c r="C14" s="12"/>
      <c r="D14" s="12"/>
      <c r="E14" s="15">
        <f>SUM(E11:E13)</f>
        <v>67</v>
      </c>
      <c r="F14" s="16">
        <f>SUM(F11:F13)</f>
        <v>856.9392</v>
      </c>
      <c r="G14" s="46">
        <f>SUM(G11:G13)</f>
        <v>22.71531464</v>
      </c>
    </row>
    <row r="15" spans="1:7" ht="12.75">
      <c r="A15" s="40"/>
      <c r="B15" s="12"/>
      <c r="C15" s="12"/>
      <c r="D15" s="12"/>
      <c r="E15" s="15"/>
      <c r="F15" s="16"/>
      <c r="G15" s="46"/>
    </row>
    <row r="16" spans="1:7" ht="12.75">
      <c r="A16" s="51" t="s">
        <v>646</v>
      </c>
      <c r="B16" s="12"/>
      <c r="C16" s="12"/>
      <c r="D16" s="12"/>
      <c r="E16" s="15"/>
      <c r="F16" s="16"/>
      <c r="G16" s="46"/>
    </row>
    <row r="17" spans="1:9" ht="12.75">
      <c r="A17" s="44" t="s">
        <v>181</v>
      </c>
      <c r="B17" s="13" t="s">
        <v>179</v>
      </c>
      <c r="C17" s="13"/>
      <c r="D17" s="13" t="s">
        <v>180</v>
      </c>
      <c r="E17" s="14">
        <v>550000</v>
      </c>
      <c r="F17" s="14">
        <v>569.4183</v>
      </c>
      <c r="G17" s="14">
        <v>15.09385479</v>
      </c>
      <c r="I17" s="98"/>
    </row>
    <row r="18" spans="1:9" ht="12.75">
      <c r="A18" s="44" t="s">
        <v>183</v>
      </c>
      <c r="B18" s="13" t="s">
        <v>182</v>
      </c>
      <c r="C18" s="13"/>
      <c r="D18" s="13" t="s">
        <v>180</v>
      </c>
      <c r="E18" s="14">
        <v>450000</v>
      </c>
      <c r="F18" s="14">
        <v>450.225</v>
      </c>
      <c r="G18" s="14">
        <v>11.93433855</v>
      </c>
      <c r="I18" s="98"/>
    </row>
    <row r="19" spans="1:7" ht="12.75">
      <c r="A19" s="20" t="s">
        <v>629</v>
      </c>
      <c r="B19" s="12"/>
      <c r="C19" s="12"/>
      <c r="D19" s="12"/>
      <c r="E19" s="15">
        <f>SUM(E17:E18)</f>
        <v>1000000</v>
      </c>
      <c r="F19" s="16">
        <f>SUM(F17:F18)</f>
        <v>1019.6433000000001</v>
      </c>
      <c r="G19" s="46">
        <f>SUM(G17:G18)</f>
        <v>27.02819334</v>
      </c>
    </row>
    <row r="20" spans="1:7" ht="12.75">
      <c r="A20" s="40"/>
      <c r="B20" s="12"/>
      <c r="C20" s="12"/>
      <c r="D20" s="12"/>
      <c r="E20" s="12"/>
      <c r="F20" s="14"/>
      <c r="G20" s="43"/>
    </row>
    <row r="21" spans="1:7" ht="12.75">
      <c r="A21" s="52" t="s">
        <v>647</v>
      </c>
      <c r="B21" s="12"/>
      <c r="C21" s="12"/>
      <c r="D21" s="12"/>
      <c r="E21" s="12"/>
      <c r="F21" s="55" t="s">
        <v>631</v>
      </c>
      <c r="G21" s="56" t="s">
        <v>631</v>
      </c>
    </row>
    <row r="22" spans="1:7" ht="12.75">
      <c r="A22" s="20" t="s">
        <v>629</v>
      </c>
      <c r="B22" s="12"/>
      <c r="C22" s="12"/>
      <c r="D22" s="12"/>
      <c r="E22" s="15"/>
      <c r="F22" s="55">
        <v>0</v>
      </c>
      <c r="G22" s="56">
        <v>0</v>
      </c>
    </row>
    <row r="23" spans="1:7" ht="12.75">
      <c r="A23" s="40"/>
      <c r="B23" s="12"/>
      <c r="C23" s="12"/>
      <c r="D23" s="12"/>
      <c r="E23" s="12"/>
      <c r="F23" s="14"/>
      <c r="G23" s="43"/>
    </row>
    <row r="24" spans="1:7" ht="12.75">
      <c r="A24" s="33" t="s">
        <v>635</v>
      </c>
      <c r="B24" s="12"/>
      <c r="C24" s="54"/>
      <c r="D24" s="12"/>
      <c r="E24" s="12"/>
      <c r="F24" s="55" t="s">
        <v>631</v>
      </c>
      <c r="G24" s="56" t="s">
        <v>631</v>
      </c>
    </row>
    <row r="25" spans="1:7" ht="12.75">
      <c r="A25" s="20" t="s">
        <v>629</v>
      </c>
      <c r="B25" s="12"/>
      <c r="C25" s="54"/>
      <c r="D25" s="12"/>
      <c r="E25" s="23"/>
      <c r="F25" s="55">
        <v>0</v>
      </c>
      <c r="G25" s="56">
        <v>0</v>
      </c>
    </row>
    <row r="26" spans="1:7" ht="12.75">
      <c r="A26" s="20"/>
      <c r="B26" s="12"/>
      <c r="C26" s="12"/>
      <c r="D26" s="12"/>
      <c r="E26" s="23"/>
      <c r="F26" s="23"/>
      <c r="G26" s="57"/>
    </row>
    <row r="27" spans="1:7" ht="12.75">
      <c r="A27" s="33" t="s">
        <v>636</v>
      </c>
      <c r="B27" s="34"/>
      <c r="C27" s="35"/>
      <c r="D27" s="34"/>
      <c r="E27" s="34"/>
      <c r="F27" s="58" t="s">
        <v>631</v>
      </c>
      <c r="G27" s="59" t="s">
        <v>631</v>
      </c>
    </row>
    <row r="28" spans="1:7" ht="12.75">
      <c r="A28" s="20" t="s">
        <v>629</v>
      </c>
      <c r="B28" s="34"/>
      <c r="C28" s="35"/>
      <c r="D28" s="34"/>
      <c r="E28" s="34"/>
      <c r="F28" s="60">
        <v>0</v>
      </c>
      <c r="G28" s="61">
        <v>0</v>
      </c>
    </row>
    <row r="29" spans="1:7" ht="12.75">
      <c r="A29" s="40"/>
      <c r="B29" s="12"/>
      <c r="C29" s="12"/>
      <c r="D29" s="12"/>
      <c r="E29" s="12"/>
      <c r="F29" s="14"/>
      <c r="G29" s="43"/>
    </row>
    <row r="30" spans="1:7" ht="12.75">
      <c r="A30" s="20" t="s">
        <v>645</v>
      </c>
      <c r="B30" s="12"/>
      <c r="C30" s="12"/>
      <c r="D30" s="12"/>
      <c r="E30" s="12"/>
      <c r="F30" s="14"/>
      <c r="G30" s="43"/>
    </row>
    <row r="31" spans="1:7" ht="24">
      <c r="A31" s="149" t="s">
        <v>697</v>
      </c>
      <c r="B31" s="13" t="s">
        <v>3</v>
      </c>
      <c r="C31" s="13" t="s">
        <v>4</v>
      </c>
      <c r="D31" s="13" t="s">
        <v>3</v>
      </c>
      <c r="E31" s="14">
        <v>147804019</v>
      </c>
      <c r="F31" s="14">
        <v>1477.8211603</v>
      </c>
      <c r="G31" s="45">
        <v>39.17334233</v>
      </c>
    </row>
    <row r="32" spans="1:7" ht="12.75">
      <c r="A32" s="20" t="s">
        <v>629</v>
      </c>
      <c r="B32" s="12"/>
      <c r="C32" s="12"/>
      <c r="D32" s="12"/>
      <c r="E32" s="16">
        <v>147804019</v>
      </c>
      <c r="F32" s="16">
        <v>1477.8211603</v>
      </c>
      <c r="G32" s="57">
        <v>39.17334233</v>
      </c>
    </row>
    <row r="33" spans="1:7" ht="12.75">
      <c r="A33" s="20" t="s">
        <v>639</v>
      </c>
      <c r="B33" s="12"/>
      <c r="C33" s="12"/>
      <c r="D33" s="12"/>
      <c r="E33" s="15">
        <f>SUM(E19,E14,E32)</f>
        <v>148804086</v>
      </c>
      <c r="F33" s="16">
        <f>SUM(F32,F28,F25,F22,F19,F14)</f>
        <v>3354.4036603000004</v>
      </c>
      <c r="G33" s="46">
        <f>F33/F35*100</f>
        <v>88.91685031170596</v>
      </c>
    </row>
    <row r="34" spans="1:9" ht="12.75">
      <c r="A34" s="20" t="s">
        <v>640</v>
      </c>
      <c r="B34" s="12"/>
      <c r="C34" s="12"/>
      <c r="D34" s="12"/>
      <c r="E34" s="12"/>
      <c r="F34" s="16">
        <v>418.11375180000005</v>
      </c>
      <c r="G34" s="46">
        <f>F34/F35*100</f>
        <v>11.083149688294053</v>
      </c>
      <c r="I34" s="1"/>
    </row>
    <row r="35" spans="1:7" ht="13.5" thickBot="1">
      <c r="A35" s="41" t="s">
        <v>641</v>
      </c>
      <c r="B35" s="47"/>
      <c r="C35" s="47"/>
      <c r="D35" s="47"/>
      <c r="E35" s="47"/>
      <c r="F35" s="48">
        <f>SUM(F33:F34)</f>
        <v>3772.5174121000005</v>
      </c>
      <c r="G35" s="49">
        <f>SUM(G33:G34)</f>
        <v>100.00000000000001</v>
      </c>
    </row>
    <row r="37" ht="12.75">
      <c r="A37" s="63" t="s">
        <v>694</v>
      </c>
    </row>
  </sheetData>
  <sheetProtection/>
  <mergeCells count="3">
    <mergeCell ref="A3:G3"/>
    <mergeCell ref="A4:G4"/>
    <mergeCell ref="A5:G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H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5.421875" style="0" customWidth="1"/>
    <col min="2" max="2" width="13.28125" style="0" customWidth="1"/>
    <col min="3" max="3" width="22.421875" style="0" customWidth="1"/>
    <col min="4" max="4" width="5.140625" style="0" customWidth="1"/>
    <col min="5" max="5" width="13.8515625" style="0" customWidth="1"/>
    <col min="6" max="6" width="15.28125" style="0" customWidth="1"/>
    <col min="7" max="7" width="6.421875" style="0" customWidth="1"/>
  </cols>
  <sheetData>
    <row r="1" ht="13.5" thickBot="1"/>
    <row r="2" spans="1:7" ht="12.75">
      <c r="A2" s="166" t="s">
        <v>2</v>
      </c>
      <c r="B2" s="167"/>
      <c r="C2" s="167"/>
      <c r="D2" s="167"/>
      <c r="E2" s="167"/>
      <c r="F2" s="167"/>
      <c r="G2" s="168"/>
    </row>
    <row r="3" spans="1:7" ht="12.75">
      <c r="A3" s="175" t="s">
        <v>696</v>
      </c>
      <c r="B3" s="176"/>
      <c r="C3" s="176"/>
      <c r="D3" s="176"/>
      <c r="E3" s="176"/>
      <c r="F3" s="176"/>
      <c r="G3" s="177"/>
    </row>
    <row r="4" spans="1:7" ht="12.75">
      <c r="A4" s="172" t="s">
        <v>648</v>
      </c>
      <c r="B4" s="173"/>
      <c r="C4" s="173"/>
      <c r="D4" s="173"/>
      <c r="E4" s="173"/>
      <c r="F4" s="173"/>
      <c r="G4" s="174"/>
    </row>
    <row r="5" spans="1:7" ht="12.75">
      <c r="A5" s="40"/>
      <c r="B5" s="12"/>
      <c r="C5" s="12"/>
      <c r="D5" s="12"/>
      <c r="E5" s="12"/>
      <c r="F5" s="14"/>
      <c r="G5" s="43"/>
    </row>
    <row r="6" spans="1:7" ht="24">
      <c r="A6" s="3" t="s">
        <v>621</v>
      </c>
      <c r="B6" s="4" t="s">
        <v>0</v>
      </c>
      <c r="C6" s="4" t="s">
        <v>622</v>
      </c>
      <c r="D6" s="4" t="s">
        <v>1</v>
      </c>
      <c r="E6" s="5" t="s">
        <v>623</v>
      </c>
      <c r="F6" s="5" t="s">
        <v>624</v>
      </c>
      <c r="G6" s="6" t="s">
        <v>625</v>
      </c>
    </row>
    <row r="7" spans="1:7" ht="12.75">
      <c r="A7" s="8"/>
      <c r="B7" s="8"/>
      <c r="C7" s="9"/>
      <c r="D7" s="8"/>
      <c r="E7" s="8"/>
      <c r="F7" s="5" t="s">
        <v>626</v>
      </c>
      <c r="G7" s="8"/>
    </row>
    <row r="8" spans="1:7" ht="12.75">
      <c r="A8" s="34" t="s">
        <v>650</v>
      </c>
      <c r="B8" s="12"/>
      <c r="C8" s="12"/>
      <c r="D8" s="12"/>
      <c r="E8" s="12"/>
      <c r="F8" s="12"/>
      <c r="G8" s="12"/>
    </row>
    <row r="9" spans="1:7" ht="12.75">
      <c r="A9" s="34" t="s">
        <v>628</v>
      </c>
      <c r="B9" s="12"/>
      <c r="C9" s="12"/>
      <c r="D9" s="12"/>
      <c r="E9" s="12"/>
      <c r="F9" s="14"/>
      <c r="G9" s="12"/>
    </row>
    <row r="10" spans="1:7" ht="12.75">
      <c r="A10" s="92" t="s">
        <v>123</v>
      </c>
      <c r="B10" s="92" t="s">
        <v>122</v>
      </c>
      <c r="C10" s="92" t="s">
        <v>24</v>
      </c>
      <c r="D10" s="90"/>
      <c r="E10" s="89">
        <v>856310</v>
      </c>
      <c r="F10" s="147">
        <v>4247.2976</v>
      </c>
      <c r="G10" s="89">
        <v>6.75372436</v>
      </c>
    </row>
    <row r="11" spans="1:7" ht="12.75">
      <c r="A11" s="92" t="s">
        <v>52</v>
      </c>
      <c r="B11" s="92" t="s">
        <v>50</v>
      </c>
      <c r="C11" s="92" t="s">
        <v>51</v>
      </c>
      <c r="D11" s="90"/>
      <c r="E11" s="89">
        <v>333204</v>
      </c>
      <c r="F11" s="147">
        <v>3704.5620719999997</v>
      </c>
      <c r="G11" s="89">
        <v>5.89070827</v>
      </c>
    </row>
    <row r="12" spans="1:7" ht="12.75">
      <c r="A12" s="92" t="s">
        <v>60</v>
      </c>
      <c r="B12" s="92" t="s">
        <v>59</v>
      </c>
      <c r="C12" s="92" t="s">
        <v>24</v>
      </c>
      <c r="D12" s="90"/>
      <c r="E12" s="89">
        <v>14172</v>
      </c>
      <c r="F12" s="147">
        <v>3694.35696</v>
      </c>
      <c r="G12" s="89">
        <v>5.87448089</v>
      </c>
    </row>
    <row r="13" spans="1:7" ht="12.75">
      <c r="A13" s="92" t="s">
        <v>101</v>
      </c>
      <c r="B13" s="92" t="s">
        <v>100</v>
      </c>
      <c r="C13" s="92" t="s">
        <v>41</v>
      </c>
      <c r="D13" s="90"/>
      <c r="E13" s="89">
        <v>5408</v>
      </c>
      <c r="F13" s="147">
        <v>3672.5295360000005</v>
      </c>
      <c r="G13" s="89">
        <v>5.83977261</v>
      </c>
    </row>
    <row r="14" spans="1:7" ht="12.75">
      <c r="A14" s="92" t="s">
        <v>189</v>
      </c>
      <c r="B14" s="92" t="s">
        <v>188</v>
      </c>
      <c r="C14" s="92" t="s">
        <v>51</v>
      </c>
      <c r="D14" s="90"/>
      <c r="E14" s="89">
        <v>751554</v>
      </c>
      <c r="F14" s="147">
        <v>2990.809143</v>
      </c>
      <c r="G14" s="89">
        <v>4.75575353</v>
      </c>
    </row>
    <row r="15" spans="1:7" ht="12.75">
      <c r="A15" s="92" t="s">
        <v>125</v>
      </c>
      <c r="B15" s="92" t="s">
        <v>124</v>
      </c>
      <c r="C15" s="92" t="s">
        <v>33</v>
      </c>
      <c r="D15" s="90"/>
      <c r="E15" s="89">
        <v>97796</v>
      </c>
      <c r="F15" s="147">
        <v>2981.06657</v>
      </c>
      <c r="G15" s="89">
        <v>4.74026164</v>
      </c>
    </row>
    <row r="16" spans="1:7" ht="12.75">
      <c r="A16" s="92" t="s">
        <v>95</v>
      </c>
      <c r="B16" s="92" t="s">
        <v>94</v>
      </c>
      <c r="C16" s="92" t="s">
        <v>46</v>
      </c>
      <c r="D16" s="90"/>
      <c r="E16" s="89">
        <v>328101</v>
      </c>
      <c r="F16" s="147">
        <v>2959.3069695</v>
      </c>
      <c r="G16" s="89">
        <v>4.70566121</v>
      </c>
    </row>
    <row r="17" spans="1:7" ht="12.75">
      <c r="A17" s="92" t="s">
        <v>107</v>
      </c>
      <c r="B17" s="92" t="s">
        <v>106</v>
      </c>
      <c r="C17" s="92" t="s">
        <v>28</v>
      </c>
      <c r="D17" s="90"/>
      <c r="E17" s="89">
        <v>358262</v>
      </c>
      <c r="F17" s="147">
        <v>2578.769876</v>
      </c>
      <c r="G17" s="89">
        <v>4.10056054</v>
      </c>
    </row>
    <row r="18" spans="1:7" ht="12.75">
      <c r="A18" s="92" t="s">
        <v>196</v>
      </c>
      <c r="B18" s="92" t="s">
        <v>194</v>
      </c>
      <c r="C18" s="92" t="s">
        <v>195</v>
      </c>
      <c r="D18" s="90"/>
      <c r="E18" s="89">
        <v>17397</v>
      </c>
      <c r="F18" s="147">
        <v>2528.6800455000002</v>
      </c>
      <c r="G18" s="89">
        <v>4.02091156</v>
      </c>
    </row>
    <row r="19" spans="1:7" ht="12.75">
      <c r="A19" s="92" t="s">
        <v>185</v>
      </c>
      <c r="B19" s="92" t="s">
        <v>184</v>
      </c>
      <c r="C19" s="92" t="s">
        <v>33</v>
      </c>
      <c r="D19" s="90"/>
      <c r="E19" s="89">
        <v>221896</v>
      </c>
      <c r="F19" s="147">
        <v>2486.2337319999997</v>
      </c>
      <c r="G19" s="89">
        <v>3.95341671</v>
      </c>
    </row>
    <row r="20" spans="1:7" ht="12.75">
      <c r="A20" s="92" t="s">
        <v>127</v>
      </c>
      <c r="B20" s="92" t="s">
        <v>126</v>
      </c>
      <c r="C20" s="92" t="s">
        <v>41</v>
      </c>
      <c r="D20" s="90"/>
      <c r="E20" s="89">
        <v>41194</v>
      </c>
      <c r="F20" s="147">
        <v>2468.035525</v>
      </c>
      <c r="G20" s="89">
        <v>3.92447933</v>
      </c>
    </row>
    <row r="21" spans="1:7" ht="12.75">
      <c r="A21" s="92" t="s">
        <v>117</v>
      </c>
      <c r="B21" s="92" t="s">
        <v>116</v>
      </c>
      <c r="C21" s="92" t="s">
        <v>51</v>
      </c>
      <c r="D21" s="90"/>
      <c r="E21" s="89">
        <v>150991</v>
      </c>
      <c r="F21" s="147">
        <v>2416.912937</v>
      </c>
      <c r="G21" s="89">
        <v>3.84318814</v>
      </c>
    </row>
    <row r="22" spans="1:7" ht="12.75">
      <c r="A22" s="92" t="s">
        <v>18</v>
      </c>
      <c r="B22" s="92" t="s">
        <v>17</v>
      </c>
      <c r="C22" s="92" t="s">
        <v>19</v>
      </c>
      <c r="D22" s="90"/>
      <c r="E22" s="89">
        <v>167059</v>
      </c>
      <c r="F22" s="147">
        <v>2354.863664</v>
      </c>
      <c r="G22" s="89">
        <v>3.74452218</v>
      </c>
    </row>
    <row r="23" spans="1:7" ht="12.75">
      <c r="A23" s="92" t="s">
        <v>40</v>
      </c>
      <c r="B23" s="92" t="s">
        <v>39</v>
      </c>
      <c r="C23" s="92" t="s">
        <v>41</v>
      </c>
      <c r="D23" s="90"/>
      <c r="E23" s="89">
        <v>9763</v>
      </c>
      <c r="F23" s="147">
        <v>2244.6699080000003</v>
      </c>
      <c r="G23" s="89">
        <v>3.56930059</v>
      </c>
    </row>
    <row r="24" spans="1:7" ht="12.75">
      <c r="A24" s="92" t="s">
        <v>58</v>
      </c>
      <c r="B24" s="92" t="s">
        <v>57</v>
      </c>
      <c r="C24" s="92" t="s">
        <v>37</v>
      </c>
      <c r="D24" s="90"/>
      <c r="E24" s="89">
        <v>216114</v>
      </c>
      <c r="F24" s="147">
        <v>2154.65658</v>
      </c>
      <c r="G24" s="89">
        <v>3.42616835</v>
      </c>
    </row>
    <row r="25" spans="1:7" ht="12.75">
      <c r="A25" s="92" t="s">
        <v>121</v>
      </c>
      <c r="B25" s="92" t="s">
        <v>120</v>
      </c>
      <c r="C25" s="92" t="s">
        <v>19</v>
      </c>
      <c r="D25" s="90"/>
      <c r="E25" s="89">
        <v>204777</v>
      </c>
      <c r="F25" s="147">
        <v>2112.274755</v>
      </c>
      <c r="G25" s="89">
        <v>3.35877605</v>
      </c>
    </row>
    <row r="26" spans="1:7" ht="12.75">
      <c r="A26" s="92" t="s">
        <v>54</v>
      </c>
      <c r="B26" s="92" t="s">
        <v>53</v>
      </c>
      <c r="C26" s="92" t="s">
        <v>33</v>
      </c>
      <c r="D26" s="90"/>
      <c r="E26" s="89">
        <v>203747</v>
      </c>
      <c r="F26" s="147">
        <v>2110.3095525</v>
      </c>
      <c r="G26" s="89">
        <v>3.35565114</v>
      </c>
    </row>
    <row r="27" spans="1:7" ht="12.75">
      <c r="A27" s="92" t="s">
        <v>72</v>
      </c>
      <c r="B27" s="92" t="s">
        <v>71</v>
      </c>
      <c r="C27" s="92" t="s">
        <v>8</v>
      </c>
      <c r="D27" s="90"/>
      <c r="E27" s="89">
        <v>478384</v>
      </c>
      <c r="F27" s="147">
        <v>2104.411216</v>
      </c>
      <c r="G27" s="89">
        <v>3.34627206</v>
      </c>
    </row>
    <row r="28" spans="1:7" ht="12.75">
      <c r="A28" s="92" t="s">
        <v>193</v>
      </c>
      <c r="B28" s="92" t="s">
        <v>192</v>
      </c>
      <c r="C28" s="92" t="s">
        <v>33</v>
      </c>
      <c r="D28" s="90"/>
      <c r="E28" s="89">
        <v>27927</v>
      </c>
      <c r="F28" s="147">
        <v>1870.4806425</v>
      </c>
      <c r="G28" s="89">
        <v>2.97429374</v>
      </c>
    </row>
    <row r="29" spans="1:7" ht="12.75">
      <c r="A29" s="92" t="s">
        <v>56</v>
      </c>
      <c r="B29" s="92" t="s">
        <v>55</v>
      </c>
      <c r="C29" s="92" t="s">
        <v>51</v>
      </c>
      <c r="D29" s="90"/>
      <c r="E29" s="89">
        <v>93381</v>
      </c>
      <c r="F29" s="147">
        <v>1836.8509605000002</v>
      </c>
      <c r="G29" s="89">
        <v>2.92081842</v>
      </c>
    </row>
    <row r="30" spans="1:7" ht="12.75">
      <c r="A30" s="92" t="s">
        <v>48</v>
      </c>
      <c r="B30" s="92" t="s">
        <v>47</v>
      </c>
      <c r="C30" s="92" t="s">
        <v>49</v>
      </c>
      <c r="D30" s="90"/>
      <c r="E30" s="89">
        <v>418073</v>
      </c>
      <c r="F30" s="147">
        <v>1831.15974</v>
      </c>
      <c r="G30" s="89">
        <v>2.91176868</v>
      </c>
    </row>
    <row r="31" spans="1:7" ht="12.75">
      <c r="A31" s="92" t="s">
        <v>198</v>
      </c>
      <c r="B31" s="92" t="s">
        <v>197</v>
      </c>
      <c r="C31" s="92" t="s">
        <v>33</v>
      </c>
      <c r="D31" s="90"/>
      <c r="E31" s="89">
        <v>227638</v>
      </c>
      <c r="F31" s="147">
        <v>1750.53622</v>
      </c>
      <c r="G31" s="89">
        <v>2.78356739</v>
      </c>
    </row>
    <row r="32" spans="1:7" ht="12.75">
      <c r="A32" s="92" t="s">
        <v>7</v>
      </c>
      <c r="B32" s="92" t="s">
        <v>38</v>
      </c>
      <c r="C32" s="92" t="s">
        <v>8</v>
      </c>
      <c r="D32" s="90"/>
      <c r="E32" s="89">
        <v>32205</v>
      </c>
      <c r="F32" s="147">
        <v>1571.08872</v>
      </c>
      <c r="G32" s="89">
        <v>2.49822385</v>
      </c>
    </row>
    <row r="33" spans="1:7" ht="12.75">
      <c r="A33" s="92" t="s">
        <v>191</v>
      </c>
      <c r="B33" s="92" t="s">
        <v>190</v>
      </c>
      <c r="C33" s="92" t="s">
        <v>33</v>
      </c>
      <c r="D33" s="90"/>
      <c r="E33" s="89">
        <v>30000</v>
      </c>
      <c r="F33" s="147">
        <v>1535.505</v>
      </c>
      <c r="G33" s="89">
        <v>2.44164137</v>
      </c>
    </row>
    <row r="34" spans="1:7" ht="12.75">
      <c r="A34" s="92" t="s">
        <v>187</v>
      </c>
      <c r="B34" s="92" t="s">
        <v>186</v>
      </c>
      <c r="C34" s="92" t="s">
        <v>86</v>
      </c>
      <c r="D34" s="90"/>
      <c r="E34" s="89">
        <v>235157</v>
      </c>
      <c r="F34" s="147">
        <v>1370.96531</v>
      </c>
      <c r="G34" s="89">
        <v>2.18000307</v>
      </c>
    </row>
    <row r="35" spans="1:7" ht="12.75">
      <c r="A35" s="93" t="s">
        <v>629</v>
      </c>
      <c r="B35" s="91"/>
      <c r="C35" s="91"/>
      <c r="D35" s="91"/>
      <c r="E35" s="15">
        <f>SUM(E10:E34)</f>
        <v>5520510</v>
      </c>
      <c r="F35" s="16">
        <f>SUM(F10:F34)</f>
        <v>61576.33323450001</v>
      </c>
      <c r="G35" s="15">
        <f>SUM(G10:G34)</f>
        <v>97.91392568</v>
      </c>
    </row>
    <row r="36" spans="1:7" ht="12.75">
      <c r="A36" s="34"/>
      <c r="B36" s="12"/>
      <c r="C36" s="12"/>
      <c r="D36" s="12"/>
      <c r="E36" s="15"/>
      <c r="F36" s="16"/>
      <c r="G36" s="15"/>
    </row>
    <row r="37" spans="1:7" ht="12.75">
      <c r="A37" s="8" t="s">
        <v>630</v>
      </c>
      <c r="B37" s="21"/>
      <c r="C37" s="22"/>
      <c r="D37" s="21"/>
      <c r="E37" s="23"/>
      <c r="F37" s="42" t="s">
        <v>631</v>
      </c>
      <c r="G37" s="42" t="s">
        <v>631</v>
      </c>
    </row>
    <row r="38" spans="1:7" ht="12.75">
      <c r="A38" s="95" t="s">
        <v>632</v>
      </c>
      <c r="B38" s="21"/>
      <c r="C38" s="22"/>
      <c r="D38" s="21"/>
      <c r="E38" s="23"/>
      <c r="F38" s="31">
        <v>0</v>
      </c>
      <c r="G38" s="31">
        <v>0</v>
      </c>
    </row>
    <row r="39" spans="1:7" ht="12.75">
      <c r="A39" s="95"/>
      <c r="B39" s="21"/>
      <c r="C39" s="22"/>
      <c r="D39" s="21"/>
      <c r="E39" s="23"/>
      <c r="F39" s="31"/>
      <c r="G39" s="31"/>
    </row>
    <row r="40" spans="1:7" ht="12.75">
      <c r="A40" s="9" t="s">
        <v>633</v>
      </c>
      <c r="B40" s="27"/>
      <c r="C40" s="28"/>
      <c r="D40" s="27"/>
      <c r="E40" s="23"/>
      <c r="F40" s="29"/>
      <c r="G40" s="42"/>
    </row>
    <row r="41" spans="1:7" ht="12.75">
      <c r="A41" s="9" t="s">
        <v>634</v>
      </c>
      <c r="B41" s="27"/>
      <c r="C41" s="28"/>
      <c r="D41" s="27"/>
      <c r="E41" s="23"/>
      <c r="F41" s="42" t="s">
        <v>631</v>
      </c>
      <c r="G41" s="42" t="s">
        <v>631</v>
      </c>
    </row>
    <row r="42" spans="1:7" ht="12.75">
      <c r="A42" s="8" t="s">
        <v>629</v>
      </c>
      <c r="B42" s="27"/>
      <c r="C42" s="28"/>
      <c r="D42" s="27"/>
      <c r="E42" s="23"/>
      <c r="F42" s="31">
        <v>0</v>
      </c>
      <c r="G42" s="31">
        <v>0</v>
      </c>
    </row>
    <row r="43" spans="1:7" ht="12.75">
      <c r="A43" s="8"/>
      <c r="B43" s="27"/>
      <c r="C43" s="28"/>
      <c r="D43" s="27"/>
      <c r="E43" s="23"/>
      <c r="F43" s="31"/>
      <c r="G43" s="23"/>
    </row>
    <row r="44" spans="1:7" ht="12.75">
      <c r="A44" s="35" t="s">
        <v>635</v>
      </c>
      <c r="B44" s="12"/>
      <c r="C44" s="12"/>
      <c r="D44" s="12"/>
      <c r="E44" s="12"/>
      <c r="F44" s="29"/>
      <c r="G44" s="12"/>
    </row>
    <row r="45" spans="1:7" ht="12.75">
      <c r="A45" s="88" t="s">
        <v>9</v>
      </c>
      <c r="B45" s="13" t="s">
        <v>6</v>
      </c>
      <c r="C45" s="88" t="s">
        <v>7</v>
      </c>
      <c r="D45" s="13"/>
      <c r="E45" s="89">
        <v>88914</v>
      </c>
      <c r="F45" s="14">
        <v>8.9675993</v>
      </c>
      <c r="G45" s="89">
        <v>0.01425958</v>
      </c>
    </row>
    <row r="46" spans="1:7" ht="12.75">
      <c r="A46" s="88" t="s">
        <v>11</v>
      </c>
      <c r="B46" s="88" t="s">
        <v>10</v>
      </c>
      <c r="C46" s="88" t="s">
        <v>7</v>
      </c>
      <c r="D46" s="13"/>
      <c r="E46" s="89">
        <v>50808</v>
      </c>
      <c r="F46" s="14">
        <v>5.1788594</v>
      </c>
      <c r="G46" s="89">
        <v>0.00823502</v>
      </c>
    </row>
    <row r="47" spans="1:7" ht="12.75">
      <c r="A47" s="88" t="s">
        <v>13</v>
      </c>
      <c r="B47" s="88" t="s">
        <v>12</v>
      </c>
      <c r="C47" s="88" t="s">
        <v>7</v>
      </c>
      <c r="D47" s="13"/>
      <c r="E47" s="89">
        <v>38106</v>
      </c>
      <c r="F47" s="14">
        <v>3.9255277000000004</v>
      </c>
      <c r="G47" s="89">
        <v>0.00624207</v>
      </c>
    </row>
    <row r="48" spans="1:7" ht="12.75">
      <c r="A48" s="34" t="s">
        <v>629</v>
      </c>
      <c r="B48" s="12"/>
      <c r="C48" s="12"/>
      <c r="D48" s="12"/>
      <c r="E48" s="15">
        <f>SUM(E45:E47)</f>
        <v>177828</v>
      </c>
      <c r="F48" s="16">
        <f>SUM(F45:F47)</f>
        <v>18.0719864</v>
      </c>
      <c r="G48" s="15">
        <f>SUM(G45:G47)</f>
        <v>0.02873667</v>
      </c>
    </row>
    <row r="49" spans="1:7" ht="12.75">
      <c r="A49" s="12"/>
      <c r="B49" s="12"/>
      <c r="C49" s="12"/>
      <c r="D49" s="12"/>
      <c r="E49" s="15"/>
      <c r="F49" s="14"/>
      <c r="G49" s="15"/>
    </row>
    <row r="50" spans="1:7" ht="12.75">
      <c r="A50" s="35" t="s">
        <v>636</v>
      </c>
      <c r="B50" s="34"/>
      <c r="C50" s="35"/>
      <c r="D50" s="34"/>
      <c r="E50" s="34"/>
      <c r="F50" s="58" t="s">
        <v>631</v>
      </c>
      <c r="G50" s="36" t="s">
        <v>631</v>
      </c>
    </row>
    <row r="51" spans="1:7" ht="12.75">
      <c r="A51" s="34" t="s">
        <v>629</v>
      </c>
      <c r="B51" s="34"/>
      <c r="C51" s="35"/>
      <c r="D51" s="34"/>
      <c r="E51" s="34"/>
      <c r="F51" s="60">
        <v>0</v>
      </c>
      <c r="G51" s="38">
        <v>0</v>
      </c>
    </row>
    <row r="52" spans="1:7" ht="12.75">
      <c r="A52" s="12"/>
      <c r="B52" s="12"/>
      <c r="C52" s="12"/>
      <c r="D52" s="12"/>
      <c r="E52" s="23"/>
      <c r="F52" s="23"/>
      <c r="G52" s="23"/>
    </row>
    <row r="53" spans="1:7" ht="12.75">
      <c r="A53" s="34" t="s">
        <v>645</v>
      </c>
      <c r="B53" s="12"/>
      <c r="C53" s="12"/>
      <c r="D53" s="12"/>
      <c r="E53" s="23"/>
      <c r="F53" s="23"/>
      <c r="G53" s="23"/>
    </row>
    <row r="54" spans="1:8" s="94" customFormat="1" ht="12.75">
      <c r="A54" s="92" t="s">
        <v>697</v>
      </c>
      <c r="B54" s="90" t="s">
        <v>3</v>
      </c>
      <c r="C54" s="92" t="s">
        <v>4</v>
      </c>
      <c r="D54" s="90"/>
      <c r="E54" s="89">
        <v>132445768</v>
      </c>
      <c r="F54" s="89">
        <v>1324.2614096</v>
      </c>
      <c r="G54" s="89">
        <v>2.10573814</v>
      </c>
      <c r="H54"/>
    </row>
    <row r="55" spans="1:7" ht="12.75">
      <c r="A55" s="34" t="s">
        <v>629</v>
      </c>
      <c r="B55" s="12"/>
      <c r="C55" s="12"/>
      <c r="D55" s="12"/>
      <c r="E55" s="16">
        <v>132445768</v>
      </c>
      <c r="F55" s="16">
        <v>1324.2614096</v>
      </c>
      <c r="G55" s="16">
        <v>2.10573814</v>
      </c>
    </row>
    <row r="56" spans="1:7" ht="12.75">
      <c r="A56" s="34" t="s">
        <v>639</v>
      </c>
      <c r="B56" s="12"/>
      <c r="C56" s="12"/>
      <c r="D56" s="12"/>
      <c r="E56" s="16">
        <f>SUM(E55,E51,E48,E42,E38,E35)</f>
        <v>138144106</v>
      </c>
      <c r="F56" s="16">
        <f>SUM(F55,F51,F48,F42,F38,F35)</f>
        <v>62918.66663050001</v>
      </c>
      <c r="G56" s="15">
        <f>SUM(G55,G48,G35)</f>
        <v>100.04840049</v>
      </c>
    </row>
    <row r="57" spans="1:7" ht="12.75">
      <c r="A57" s="34" t="s">
        <v>640</v>
      </c>
      <c r="B57" s="12"/>
      <c r="C57" s="12"/>
      <c r="D57" s="12"/>
      <c r="E57" s="12"/>
      <c r="F57" s="15">
        <v>-30.438206100006102</v>
      </c>
      <c r="G57" s="15">
        <v>-0.0484004826699751</v>
      </c>
    </row>
    <row r="58" spans="1:7" ht="12.75">
      <c r="A58" s="34" t="s">
        <v>641</v>
      </c>
      <c r="B58" s="12"/>
      <c r="C58" s="12"/>
      <c r="D58" s="12"/>
      <c r="E58" s="12"/>
      <c r="F58" s="16">
        <v>62888.2284244</v>
      </c>
      <c r="G58" s="15">
        <v>100</v>
      </c>
    </row>
    <row r="60" ht="12.75">
      <c r="A60" s="63" t="s">
        <v>694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3:G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7109375" style="0" customWidth="1"/>
    <col min="2" max="2" width="12.7109375" style="0" customWidth="1"/>
    <col min="3" max="3" width="22.421875" style="0" bestFit="1" customWidth="1"/>
    <col min="4" max="4" width="5.8515625" style="0" bestFit="1" customWidth="1"/>
    <col min="5" max="6" width="13.8515625" style="0" bestFit="1" customWidth="1"/>
    <col min="7" max="7" width="7.8515625" style="0" bestFit="1" customWidth="1"/>
  </cols>
  <sheetData>
    <row r="2" ht="13.5" thickBot="1"/>
    <row r="3" spans="1:7" ht="12.75">
      <c r="A3" s="166" t="s">
        <v>2</v>
      </c>
      <c r="B3" s="167"/>
      <c r="C3" s="167"/>
      <c r="D3" s="167"/>
      <c r="E3" s="167"/>
      <c r="F3" s="167"/>
      <c r="G3" s="168"/>
    </row>
    <row r="4" spans="1:7" ht="12.75">
      <c r="A4" s="175" t="s">
        <v>696</v>
      </c>
      <c r="B4" s="176"/>
      <c r="C4" s="176"/>
      <c r="D4" s="176"/>
      <c r="E4" s="176"/>
      <c r="F4" s="176"/>
      <c r="G4" s="177"/>
    </row>
    <row r="5" spans="1:7" ht="12.75">
      <c r="A5" s="172" t="s">
        <v>649</v>
      </c>
      <c r="B5" s="176"/>
      <c r="C5" s="176"/>
      <c r="D5" s="176"/>
      <c r="E5" s="176"/>
      <c r="F5" s="176"/>
      <c r="G5" s="177"/>
    </row>
    <row r="6" spans="1:7" ht="12.75">
      <c r="A6" s="40"/>
      <c r="B6" s="12"/>
      <c r="C6" s="12"/>
      <c r="D6" s="12"/>
      <c r="E6" s="12"/>
      <c r="F6" s="14"/>
      <c r="G6" s="43"/>
    </row>
    <row r="7" spans="1:7" ht="24">
      <c r="A7" s="3" t="s">
        <v>621</v>
      </c>
      <c r="B7" s="4" t="s">
        <v>0</v>
      </c>
      <c r="C7" s="4" t="s">
        <v>622</v>
      </c>
      <c r="D7" s="4" t="s">
        <v>1</v>
      </c>
      <c r="E7" s="5" t="s">
        <v>623</v>
      </c>
      <c r="F7" s="5" t="s">
        <v>624</v>
      </c>
      <c r="G7" s="6" t="s">
        <v>625</v>
      </c>
    </row>
    <row r="8" spans="1:7" ht="12.75">
      <c r="A8" s="7"/>
      <c r="B8" s="8"/>
      <c r="C8" s="9"/>
      <c r="D8" s="8"/>
      <c r="E8" s="8"/>
      <c r="F8" s="5" t="s">
        <v>626</v>
      </c>
      <c r="G8" s="10"/>
    </row>
    <row r="9" spans="1:7" ht="12.75">
      <c r="A9" s="33" t="s">
        <v>651</v>
      </c>
      <c r="B9" s="12"/>
      <c r="C9" s="12"/>
      <c r="D9" s="12"/>
      <c r="E9" s="12"/>
      <c r="F9" s="14"/>
      <c r="G9" s="43"/>
    </row>
    <row r="10" spans="1:7" ht="25.5">
      <c r="A10" s="33" t="s">
        <v>652</v>
      </c>
      <c r="B10" s="12"/>
      <c r="C10" s="12"/>
      <c r="D10" s="12"/>
      <c r="E10" s="12"/>
      <c r="F10" s="14"/>
      <c r="G10" s="43"/>
    </row>
    <row r="11" spans="1:7" ht="12.75">
      <c r="A11" s="52" t="s">
        <v>646</v>
      </c>
      <c r="B11" s="12"/>
      <c r="C11" s="12"/>
      <c r="D11" s="12"/>
      <c r="E11" s="12"/>
      <c r="F11" s="14"/>
      <c r="G11" s="43"/>
    </row>
    <row r="12" spans="1:7" ht="12.75">
      <c r="A12" s="13" t="s">
        <v>183</v>
      </c>
      <c r="B12" s="90" t="s">
        <v>182</v>
      </c>
      <c r="C12" s="13" t="s">
        <v>698</v>
      </c>
      <c r="D12" s="13" t="s">
        <v>180</v>
      </c>
      <c r="E12" s="97">
        <v>550000</v>
      </c>
      <c r="F12" s="102">
        <v>550.275</v>
      </c>
      <c r="G12" s="106">
        <v>25.79395814</v>
      </c>
    </row>
    <row r="13" spans="1:7" ht="12.75">
      <c r="A13" s="13" t="s">
        <v>181</v>
      </c>
      <c r="B13" s="90" t="s">
        <v>179</v>
      </c>
      <c r="C13" s="13" t="s">
        <v>698</v>
      </c>
      <c r="D13" s="13" t="s">
        <v>180</v>
      </c>
      <c r="E13" s="97">
        <v>300000</v>
      </c>
      <c r="F13" s="102">
        <v>310.5918</v>
      </c>
      <c r="G13" s="106">
        <v>14.55888763</v>
      </c>
    </row>
    <row r="14" spans="1:7" ht="12.75">
      <c r="A14" s="20" t="s">
        <v>629</v>
      </c>
      <c r="B14" s="12"/>
      <c r="C14" s="12"/>
      <c r="D14" s="12"/>
      <c r="E14" s="100">
        <f>SUM(E12:E13)</f>
        <v>850000</v>
      </c>
      <c r="F14" s="100">
        <v>860.8668</v>
      </c>
      <c r="G14" s="107">
        <f>SUM(G12:G13)</f>
        <v>40.35284577</v>
      </c>
    </row>
    <row r="15" spans="1:7" ht="12.75">
      <c r="A15" s="20"/>
      <c r="B15" s="12"/>
      <c r="C15" s="12"/>
      <c r="D15" s="12"/>
      <c r="E15" s="100"/>
      <c r="F15" s="12"/>
      <c r="G15" s="108"/>
    </row>
    <row r="16" spans="1:7" ht="12.75">
      <c r="A16" s="20" t="s">
        <v>645</v>
      </c>
      <c r="B16" s="12"/>
      <c r="C16" s="12"/>
      <c r="D16" s="12"/>
      <c r="E16" s="100"/>
      <c r="F16" s="12"/>
      <c r="G16" s="108"/>
    </row>
    <row r="17" spans="1:7" ht="12.75">
      <c r="A17" s="52" t="s">
        <v>647</v>
      </c>
      <c r="B17" s="12"/>
      <c r="C17" s="12"/>
      <c r="D17" s="12"/>
      <c r="E17" s="100"/>
      <c r="F17" s="15" t="s">
        <v>631</v>
      </c>
      <c r="G17" s="108" t="s">
        <v>631</v>
      </c>
    </row>
    <row r="18" spans="1:7" ht="12.75">
      <c r="A18" s="20" t="s">
        <v>629</v>
      </c>
      <c r="B18" s="12"/>
      <c r="C18" s="12"/>
      <c r="D18" s="12"/>
      <c r="E18" s="101"/>
      <c r="F18" s="16">
        <v>0</v>
      </c>
      <c r="G18" s="109">
        <v>0</v>
      </c>
    </row>
    <row r="19" spans="1:7" ht="12.75">
      <c r="A19" s="20"/>
      <c r="B19" s="12"/>
      <c r="C19" s="12"/>
      <c r="D19" s="12"/>
      <c r="E19" s="100"/>
      <c r="F19" s="12"/>
      <c r="G19" s="108"/>
    </row>
    <row r="20" spans="1:7" ht="12.75">
      <c r="A20" s="20" t="s">
        <v>638</v>
      </c>
      <c r="B20" s="12"/>
      <c r="C20" s="12"/>
      <c r="D20" s="12"/>
      <c r="E20" s="100"/>
      <c r="F20" s="12"/>
      <c r="G20" s="108"/>
    </row>
    <row r="21" spans="1:7" s="94" customFormat="1" ht="12.75">
      <c r="A21" s="99" t="s">
        <v>697</v>
      </c>
      <c r="B21" s="90" t="s">
        <v>3</v>
      </c>
      <c r="C21" s="90" t="s">
        <v>4</v>
      </c>
      <c r="D21" s="90" t="s">
        <v>3</v>
      </c>
      <c r="E21" s="14">
        <v>126608596</v>
      </c>
      <c r="F21" s="159">
        <v>1265.8983397</v>
      </c>
      <c r="G21" s="14">
        <v>59.33856487</v>
      </c>
    </row>
    <row r="22" spans="1:7" ht="12.75">
      <c r="A22" s="20" t="s">
        <v>629</v>
      </c>
      <c r="B22" s="12"/>
      <c r="C22" s="12"/>
      <c r="D22" s="12"/>
      <c r="E22" s="11">
        <v>126608596</v>
      </c>
      <c r="F22" s="100">
        <v>1265.8983397</v>
      </c>
      <c r="G22" s="16">
        <v>59.33856487</v>
      </c>
    </row>
    <row r="23" spans="1:7" ht="12.75">
      <c r="A23" s="20" t="s">
        <v>639</v>
      </c>
      <c r="B23" s="12"/>
      <c r="C23" s="12"/>
      <c r="D23" s="12"/>
      <c r="E23" s="15">
        <f>E22+E14</f>
        <v>127458596</v>
      </c>
      <c r="F23" s="100">
        <f>F22+F18+F14</f>
        <v>2126.7651397</v>
      </c>
      <c r="G23" s="46">
        <f>F23/F25*100</f>
        <v>99.6914106378608</v>
      </c>
    </row>
    <row r="24" spans="1:7" ht="12.75">
      <c r="A24" s="20" t="s">
        <v>640</v>
      </c>
      <c r="B24" s="12"/>
      <c r="C24" s="12"/>
      <c r="D24" s="12"/>
      <c r="E24" s="12"/>
      <c r="F24" s="15">
        <v>6.583286299999952</v>
      </c>
      <c r="G24" s="46">
        <f>F24/F25*100</f>
        <v>0.3085893621391948</v>
      </c>
    </row>
    <row r="25" spans="1:7" ht="13.5" thickBot="1">
      <c r="A25" s="41" t="s">
        <v>641</v>
      </c>
      <c r="B25" s="47"/>
      <c r="C25" s="47"/>
      <c r="D25" s="47"/>
      <c r="E25" s="47"/>
      <c r="F25" s="148">
        <v>2133.348426</v>
      </c>
      <c r="G25" s="49">
        <f>G24+G23</f>
        <v>100</v>
      </c>
    </row>
    <row r="27" ht="12.75">
      <c r="A27" s="63" t="s">
        <v>694</v>
      </c>
    </row>
  </sheetData>
  <sheetProtection/>
  <mergeCells count="3">
    <mergeCell ref="A3:G3"/>
    <mergeCell ref="A4:G4"/>
    <mergeCell ref="A5:G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3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140625" style="0" bestFit="1" customWidth="1"/>
    <col min="2" max="2" width="12.7109375" style="0" customWidth="1"/>
    <col min="3" max="3" width="20.421875" style="0" bestFit="1" customWidth="1"/>
    <col min="4" max="4" width="13.00390625" style="0" customWidth="1"/>
    <col min="5" max="5" width="11.28125" style="0" bestFit="1" customWidth="1"/>
    <col min="6" max="6" width="13.8515625" style="0" bestFit="1" customWidth="1"/>
    <col min="7" max="7" width="7.8515625" style="0" bestFit="1" customWidth="1"/>
  </cols>
  <sheetData>
    <row r="2" ht="13.5" thickBot="1"/>
    <row r="3" spans="1:7" ht="12.75">
      <c r="A3" s="166" t="s">
        <v>2</v>
      </c>
      <c r="B3" s="167"/>
      <c r="C3" s="167"/>
      <c r="D3" s="167"/>
      <c r="E3" s="167"/>
      <c r="F3" s="167"/>
      <c r="G3" s="168"/>
    </row>
    <row r="4" spans="1:7" ht="12.75">
      <c r="A4" s="175" t="s">
        <v>696</v>
      </c>
      <c r="B4" s="176"/>
      <c r="C4" s="176"/>
      <c r="D4" s="176"/>
      <c r="E4" s="176"/>
      <c r="F4" s="176"/>
      <c r="G4" s="177"/>
    </row>
    <row r="5" spans="1:7" ht="12.75">
      <c r="A5" s="172" t="s">
        <v>653</v>
      </c>
      <c r="B5" s="173"/>
      <c r="C5" s="173"/>
      <c r="D5" s="173"/>
      <c r="E5" s="173"/>
      <c r="F5" s="173"/>
      <c r="G5" s="174"/>
    </row>
    <row r="6" spans="1:7" ht="12.75">
      <c r="A6" s="40"/>
      <c r="B6" s="12"/>
      <c r="C6" s="12"/>
      <c r="D6" s="12"/>
      <c r="E6" s="12"/>
      <c r="F6" s="14"/>
      <c r="G6" s="43"/>
    </row>
    <row r="7" spans="1:7" ht="24">
      <c r="A7" s="3" t="s">
        <v>621</v>
      </c>
      <c r="B7" s="4" t="s">
        <v>0</v>
      </c>
      <c r="C7" s="4" t="s">
        <v>622</v>
      </c>
      <c r="D7" s="4" t="s">
        <v>1</v>
      </c>
      <c r="E7" s="5" t="s">
        <v>623</v>
      </c>
      <c r="F7" s="5" t="s">
        <v>624</v>
      </c>
      <c r="G7" s="6" t="s">
        <v>625</v>
      </c>
    </row>
    <row r="8" spans="1:7" ht="12.75">
      <c r="A8" s="7"/>
      <c r="B8" s="8"/>
      <c r="C8" s="9"/>
      <c r="D8" s="8"/>
      <c r="E8" s="8"/>
      <c r="F8" s="5" t="s">
        <v>626</v>
      </c>
      <c r="G8" s="10"/>
    </row>
    <row r="9" spans="1:7" ht="12.75">
      <c r="A9" s="20" t="s">
        <v>654</v>
      </c>
      <c r="B9" s="13" t="s">
        <v>3</v>
      </c>
      <c r="C9" s="13"/>
      <c r="D9" s="13" t="s">
        <v>3</v>
      </c>
      <c r="E9" s="97">
        <v>153022</v>
      </c>
      <c r="F9" s="14">
        <v>4244.4038077</v>
      </c>
      <c r="G9" s="45">
        <v>100.23168531</v>
      </c>
    </row>
    <row r="10" spans="1:7" ht="12.75">
      <c r="A10" s="20" t="s">
        <v>629</v>
      </c>
      <c r="B10" s="12"/>
      <c r="C10" s="12"/>
      <c r="D10" s="12"/>
      <c r="E10" s="101">
        <v>153022</v>
      </c>
      <c r="F10" s="16">
        <v>4244.4038077</v>
      </c>
      <c r="G10" s="57">
        <v>100.23168531</v>
      </c>
    </row>
    <row r="11" spans="1:7" ht="12.75">
      <c r="A11" s="40"/>
      <c r="B11" s="12"/>
      <c r="C11" s="12"/>
      <c r="D11" s="12"/>
      <c r="E11" s="100"/>
      <c r="F11" s="16"/>
      <c r="G11" s="46"/>
    </row>
    <row r="12" spans="1:7" ht="12.75">
      <c r="A12" s="20" t="s">
        <v>645</v>
      </c>
      <c r="B12" s="12"/>
      <c r="C12" s="12"/>
      <c r="D12" s="12"/>
      <c r="E12" s="100"/>
      <c r="F12" s="16"/>
      <c r="G12" s="46"/>
    </row>
    <row r="13" spans="1:7" ht="24">
      <c r="A13" s="149" t="s">
        <v>697</v>
      </c>
      <c r="B13" s="13" t="s">
        <v>3</v>
      </c>
      <c r="C13" s="13" t="s">
        <v>4</v>
      </c>
      <c r="D13" s="13" t="s">
        <v>3</v>
      </c>
      <c r="E13" s="14">
        <v>1169328</v>
      </c>
      <c r="F13" s="14">
        <v>11.6915472</v>
      </c>
      <c r="G13" s="45">
        <v>0.27609613</v>
      </c>
    </row>
    <row r="14" spans="1:7" ht="12.75">
      <c r="A14" s="20" t="s">
        <v>629</v>
      </c>
      <c r="B14" s="12"/>
      <c r="C14" s="12"/>
      <c r="D14" s="12"/>
      <c r="E14" s="18">
        <v>1169328</v>
      </c>
      <c r="F14" s="16">
        <v>11.6915472</v>
      </c>
      <c r="G14" s="57">
        <v>0.27609613</v>
      </c>
    </row>
    <row r="15" spans="1:7" ht="12.75">
      <c r="A15" s="20" t="s">
        <v>639</v>
      </c>
      <c r="B15" s="12"/>
      <c r="C15" s="12"/>
      <c r="D15" s="12"/>
      <c r="E15" s="100">
        <f>E14+E10</f>
        <v>1322350</v>
      </c>
      <c r="F15" s="15">
        <f>F14+F10</f>
        <v>4256.0953549</v>
      </c>
      <c r="G15" s="46">
        <f>G14+G10</f>
        <v>100.50778144</v>
      </c>
    </row>
    <row r="16" spans="1:7" ht="12.75">
      <c r="A16" s="20" t="s">
        <v>640</v>
      </c>
      <c r="B16" s="12"/>
      <c r="C16" s="12"/>
      <c r="D16" s="12"/>
      <c r="E16" s="103"/>
      <c r="F16" s="15">
        <v>-21.502476700000166</v>
      </c>
      <c r="G16" s="46">
        <f>F16/F17*100</f>
        <v>-0.507781440116629</v>
      </c>
    </row>
    <row r="17" spans="1:7" ht="13.5" thickBot="1">
      <c r="A17" s="41" t="s">
        <v>641</v>
      </c>
      <c r="B17" s="47"/>
      <c r="C17" s="47"/>
      <c r="D17" s="47"/>
      <c r="E17" s="110"/>
      <c r="F17" s="148">
        <v>4234.5928782</v>
      </c>
      <c r="G17" s="49">
        <f>SUM(G15:G16)</f>
        <v>99.99999999988337</v>
      </c>
    </row>
    <row r="19" ht="12.75">
      <c r="A19" s="63" t="s">
        <v>694</v>
      </c>
    </row>
  </sheetData>
  <sheetProtection/>
  <mergeCells count="3">
    <mergeCell ref="A3:G3"/>
    <mergeCell ref="A4:G4"/>
    <mergeCell ref="A5:G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G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7109375" style="0" customWidth="1"/>
    <col min="2" max="2" width="6.7109375" style="0" bestFit="1" customWidth="1"/>
    <col min="3" max="3" width="20.421875" style="0" bestFit="1" customWidth="1"/>
    <col min="4" max="4" width="5.8515625" style="0" bestFit="1" customWidth="1"/>
    <col min="5" max="5" width="12.57421875" style="0" customWidth="1"/>
    <col min="6" max="6" width="13.8515625" style="0" bestFit="1" customWidth="1"/>
    <col min="7" max="7" width="7.8515625" style="0" bestFit="1" customWidth="1"/>
  </cols>
  <sheetData>
    <row r="1" ht="13.5" thickBot="1"/>
    <row r="2" spans="1:7" ht="12.75">
      <c r="A2" s="166" t="s">
        <v>2</v>
      </c>
      <c r="B2" s="167"/>
      <c r="C2" s="167"/>
      <c r="D2" s="167"/>
      <c r="E2" s="167"/>
      <c r="F2" s="167"/>
      <c r="G2" s="168"/>
    </row>
    <row r="3" spans="1:7" ht="12.75">
      <c r="A3" s="175" t="s">
        <v>696</v>
      </c>
      <c r="B3" s="176"/>
      <c r="C3" s="176"/>
      <c r="D3" s="176"/>
      <c r="E3" s="176"/>
      <c r="F3" s="176"/>
      <c r="G3" s="177"/>
    </row>
    <row r="4" spans="1:7" ht="12.75">
      <c r="A4" s="172" t="s">
        <v>655</v>
      </c>
      <c r="B4" s="176"/>
      <c r="C4" s="176"/>
      <c r="D4" s="176"/>
      <c r="E4" s="176"/>
      <c r="F4" s="176"/>
      <c r="G4" s="177"/>
    </row>
    <row r="5" spans="1:7" ht="12.75">
      <c r="A5" s="40"/>
      <c r="B5" s="12"/>
      <c r="C5" s="12"/>
      <c r="D5" s="12"/>
      <c r="E5" s="12"/>
      <c r="F5" s="14"/>
      <c r="G5" s="43"/>
    </row>
    <row r="6" spans="1:7" ht="24">
      <c r="A6" s="3" t="s">
        <v>621</v>
      </c>
      <c r="B6" s="4" t="s">
        <v>0</v>
      </c>
      <c r="C6" s="4" t="s">
        <v>622</v>
      </c>
      <c r="D6" s="4" t="s">
        <v>1</v>
      </c>
      <c r="E6" s="5" t="s">
        <v>623</v>
      </c>
      <c r="F6" s="5" t="s">
        <v>624</v>
      </c>
      <c r="G6" s="6" t="s">
        <v>625</v>
      </c>
    </row>
    <row r="7" spans="1:7" ht="12.75">
      <c r="A7" s="7"/>
      <c r="B7" s="8"/>
      <c r="C7" s="9"/>
      <c r="D7" s="8"/>
      <c r="E7" s="8"/>
      <c r="F7" s="5" t="s">
        <v>626</v>
      </c>
      <c r="G7" s="10"/>
    </row>
    <row r="8" spans="1:7" ht="12.75">
      <c r="A8" s="40"/>
      <c r="B8" s="12"/>
      <c r="C8" s="12"/>
      <c r="D8" s="12"/>
      <c r="E8" s="12"/>
      <c r="F8" s="14"/>
      <c r="G8" s="43"/>
    </row>
    <row r="9" spans="1:7" ht="12.75">
      <c r="A9" s="20" t="s">
        <v>656</v>
      </c>
      <c r="B9" s="13" t="s">
        <v>3</v>
      </c>
      <c r="C9" s="13" t="s">
        <v>199</v>
      </c>
      <c r="D9" s="13" t="s">
        <v>3</v>
      </c>
      <c r="E9" s="14">
        <v>261</v>
      </c>
      <c r="F9" s="14">
        <v>7622.8443783</v>
      </c>
      <c r="G9" s="14">
        <v>98.86871833</v>
      </c>
    </row>
    <row r="10" spans="1:7" ht="12.75">
      <c r="A10" s="20" t="s">
        <v>629</v>
      </c>
      <c r="B10" s="12"/>
      <c r="C10" s="12"/>
      <c r="D10" s="12"/>
      <c r="E10" s="16">
        <v>261</v>
      </c>
      <c r="F10" s="16">
        <v>7622.8443783</v>
      </c>
      <c r="G10" s="16">
        <v>98.86871833</v>
      </c>
    </row>
    <row r="11" spans="1:7" ht="12.75">
      <c r="A11" s="40"/>
      <c r="B11" s="12"/>
      <c r="C11" s="12"/>
      <c r="D11" s="12"/>
      <c r="E11" s="14"/>
      <c r="F11" s="14"/>
      <c r="G11" s="14"/>
    </row>
    <row r="12" spans="1:7" ht="12.75">
      <c r="A12" s="20" t="s">
        <v>645</v>
      </c>
      <c r="B12" s="12"/>
      <c r="C12" s="12"/>
      <c r="D12" s="12"/>
      <c r="E12" s="14"/>
      <c r="F12" s="14"/>
      <c r="G12" s="14"/>
    </row>
    <row r="13" spans="1:7" ht="12.75">
      <c r="A13" s="20" t="s">
        <v>638</v>
      </c>
      <c r="B13" s="12"/>
      <c r="C13" s="12"/>
      <c r="D13" s="12"/>
      <c r="E13" s="14"/>
      <c r="F13" s="14"/>
      <c r="G13" s="14"/>
    </row>
    <row r="14" spans="1:7" ht="24">
      <c r="A14" s="96" t="s">
        <v>697</v>
      </c>
      <c r="B14" s="13" t="s">
        <v>3</v>
      </c>
      <c r="C14" s="13" t="s">
        <v>4</v>
      </c>
      <c r="D14" s="13" t="s">
        <v>3</v>
      </c>
      <c r="E14" s="14">
        <v>8800344</v>
      </c>
      <c r="F14" s="14">
        <v>87.9903989</v>
      </c>
      <c r="G14" s="14">
        <v>1.1412404</v>
      </c>
    </row>
    <row r="15" spans="1:7" ht="12.75">
      <c r="A15" s="20" t="s">
        <v>629</v>
      </c>
      <c r="B15" s="12"/>
      <c r="C15" s="12"/>
      <c r="D15" s="12"/>
      <c r="E15" s="16">
        <v>8800344</v>
      </c>
      <c r="F15" s="16">
        <v>87.9903989</v>
      </c>
      <c r="G15" s="16">
        <v>1.1412404</v>
      </c>
    </row>
    <row r="16" spans="1:7" ht="12.75">
      <c r="A16" s="20" t="s">
        <v>639</v>
      </c>
      <c r="B16" s="12"/>
      <c r="C16" s="12"/>
      <c r="D16" s="12"/>
      <c r="E16" s="14">
        <f>E15+E10</f>
        <v>8800605</v>
      </c>
      <c r="F16" s="14">
        <v>7710.834777200001</v>
      </c>
      <c r="G16" s="14">
        <f>G15+G10</f>
        <v>100.00995873</v>
      </c>
    </row>
    <row r="17" spans="1:7" ht="12.75">
      <c r="A17" s="20" t="s">
        <v>640</v>
      </c>
      <c r="B17" s="12"/>
      <c r="C17" s="12"/>
      <c r="D17" s="12"/>
      <c r="E17" s="14"/>
      <c r="F17" s="16">
        <v>-0.7678244000005722</v>
      </c>
      <c r="G17" s="16">
        <f>F17/F18*100</f>
        <v>-0.009958725452075717</v>
      </c>
    </row>
    <row r="18" spans="1:7" ht="13.5" thickBot="1">
      <c r="A18" s="41" t="s">
        <v>641</v>
      </c>
      <c r="B18" s="47"/>
      <c r="C18" s="47"/>
      <c r="D18" s="47"/>
      <c r="E18" s="14"/>
      <c r="F18" s="16">
        <v>7710.0669528</v>
      </c>
      <c r="G18" s="16">
        <f>SUM(G16:G17)</f>
        <v>100.00000000454791</v>
      </c>
    </row>
    <row r="19" spans="1:7" ht="12.75">
      <c r="A19" s="62"/>
      <c r="B19" s="17"/>
      <c r="C19" s="17"/>
      <c r="D19" s="17"/>
      <c r="E19" s="17"/>
      <c r="F19" s="18"/>
      <c r="G19" s="19"/>
    </row>
    <row r="20" spans="1:7" ht="12.75">
      <c r="A20" s="84" t="s">
        <v>657</v>
      </c>
      <c r="B20" s="17"/>
      <c r="C20" s="17"/>
      <c r="D20" s="17"/>
      <c r="E20" s="17"/>
      <c r="F20" s="18"/>
      <c r="G20" s="19"/>
    </row>
    <row r="22" ht="12.75">
      <c r="A22" s="63" t="s">
        <v>694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2:G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3.28125" style="0" customWidth="1"/>
    <col min="2" max="2" width="13.28125" style="0" bestFit="1" customWidth="1"/>
    <col min="3" max="3" width="31.140625" style="0" customWidth="1"/>
    <col min="4" max="4" width="9.7109375" style="0" customWidth="1"/>
    <col min="5" max="5" width="11.28125" style="0" bestFit="1" customWidth="1"/>
    <col min="6" max="6" width="15.28125" style="0" customWidth="1"/>
    <col min="7" max="7" width="10.8515625" style="0" customWidth="1"/>
  </cols>
  <sheetData>
    <row r="1" ht="13.5" thickBot="1"/>
    <row r="2" spans="1:7" ht="12.75">
      <c r="A2" s="166" t="s">
        <v>2</v>
      </c>
      <c r="B2" s="167"/>
      <c r="C2" s="167"/>
      <c r="D2" s="167"/>
      <c r="E2" s="167"/>
      <c r="F2" s="178"/>
      <c r="G2" s="168"/>
    </row>
    <row r="3" spans="1:7" ht="12.75">
      <c r="A3" s="175" t="s">
        <v>696</v>
      </c>
      <c r="B3" s="176"/>
      <c r="C3" s="176"/>
      <c r="D3" s="176"/>
      <c r="E3" s="176"/>
      <c r="F3" s="179"/>
      <c r="G3" s="177"/>
    </row>
    <row r="4" spans="1:7" ht="12.75">
      <c r="A4" s="172" t="s">
        <v>658</v>
      </c>
      <c r="B4" s="176"/>
      <c r="C4" s="176"/>
      <c r="D4" s="176"/>
      <c r="E4" s="176"/>
      <c r="F4" s="179"/>
      <c r="G4" s="177"/>
    </row>
    <row r="5" spans="1:7" ht="12.75">
      <c r="A5" s="40"/>
      <c r="B5" s="12"/>
      <c r="C5" s="12"/>
      <c r="D5" s="12"/>
      <c r="E5" s="12"/>
      <c r="F5" s="97"/>
      <c r="G5" s="43"/>
    </row>
    <row r="6" spans="1:7" ht="24">
      <c r="A6" s="3" t="s">
        <v>621</v>
      </c>
      <c r="B6" s="4" t="s">
        <v>0</v>
      </c>
      <c r="C6" s="4" t="s">
        <v>622</v>
      </c>
      <c r="D6" s="4" t="s">
        <v>1</v>
      </c>
      <c r="E6" s="5" t="s">
        <v>623</v>
      </c>
      <c r="F6" s="5" t="s">
        <v>624</v>
      </c>
      <c r="G6" s="6" t="s">
        <v>625</v>
      </c>
    </row>
    <row r="7" spans="1:7" ht="12.75">
      <c r="A7" s="7"/>
      <c r="B7" s="8"/>
      <c r="C7" s="9"/>
      <c r="D7" s="8"/>
      <c r="E7" s="8"/>
      <c r="F7" s="5" t="s">
        <v>626</v>
      </c>
      <c r="G7" s="10"/>
    </row>
    <row r="8" spans="1:7" ht="12.75">
      <c r="A8" s="40"/>
      <c r="B8" s="12"/>
      <c r="C8" s="12"/>
      <c r="D8" s="12"/>
      <c r="E8" s="12"/>
      <c r="F8" s="97"/>
      <c r="G8" s="43"/>
    </row>
    <row r="9" spans="1:7" ht="12.75">
      <c r="A9" s="3" t="s">
        <v>627</v>
      </c>
      <c r="B9" s="12"/>
      <c r="C9" s="12"/>
      <c r="D9" s="12"/>
      <c r="E9" s="12"/>
      <c r="F9" s="103"/>
      <c r="G9" s="43"/>
    </row>
    <row r="10" spans="1:7" ht="12.75">
      <c r="A10" s="3" t="s">
        <v>628</v>
      </c>
      <c r="B10" s="12"/>
      <c r="C10" s="12"/>
      <c r="D10" s="12"/>
      <c r="E10" s="12"/>
      <c r="F10" s="103"/>
      <c r="G10" s="43"/>
    </row>
    <row r="11" spans="1:7" ht="12.75">
      <c r="A11" s="113" t="s">
        <v>215</v>
      </c>
      <c r="B11" s="113" t="s">
        <v>214</v>
      </c>
      <c r="C11" s="113" t="s">
        <v>46</v>
      </c>
      <c r="D11" s="13"/>
      <c r="E11" s="114">
        <v>104759</v>
      </c>
      <c r="F11" s="114">
        <v>1620.097935</v>
      </c>
      <c r="G11" s="114">
        <v>8.9794021</v>
      </c>
    </row>
    <row r="12" spans="1:7" ht="12.75">
      <c r="A12" s="113" t="s">
        <v>175</v>
      </c>
      <c r="B12" s="113" t="s">
        <v>216</v>
      </c>
      <c r="C12" s="113" t="s">
        <v>51</v>
      </c>
      <c r="D12" s="13"/>
      <c r="E12" s="114">
        <v>82207</v>
      </c>
      <c r="F12" s="114">
        <v>1263.6449005</v>
      </c>
      <c r="G12" s="114">
        <v>7.00375911</v>
      </c>
    </row>
    <row r="13" spans="1:7" ht="12.75">
      <c r="A13" s="113" t="s">
        <v>93</v>
      </c>
      <c r="B13" s="113" t="s">
        <v>92</v>
      </c>
      <c r="C13" s="115" t="s">
        <v>33</v>
      </c>
      <c r="D13" s="13"/>
      <c r="E13" s="114">
        <v>440238</v>
      </c>
      <c r="F13" s="114">
        <v>1223.86164</v>
      </c>
      <c r="G13" s="114">
        <v>6.78326016</v>
      </c>
    </row>
    <row r="14" spans="1:7" ht="12.75">
      <c r="A14" s="113" t="s">
        <v>242</v>
      </c>
      <c r="B14" s="113" t="s">
        <v>241</v>
      </c>
      <c r="C14" s="113" t="s">
        <v>49</v>
      </c>
      <c r="D14" s="13"/>
      <c r="E14" s="114">
        <v>85803</v>
      </c>
      <c r="F14" s="114">
        <v>1197.123456</v>
      </c>
      <c r="G14" s="114">
        <v>6.63506362</v>
      </c>
    </row>
    <row r="15" spans="1:7" ht="12.75">
      <c r="A15" s="113" t="s">
        <v>226</v>
      </c>
      <c r="B15" s="113" t="s">
        <v>225</v>
      </c>
      <c r="C15" s="113" t="s">
        <v>213</v>
      </c>
      <c r="D15" s="13"/>
      <c r="E15" s="114">
        <v>103584</v>
      </c>
      <c r="F15" s="114">
        <v>951.885168</v>
      </c>
      <c r="G15" s="114">
        <v>5.27582901</v>
      </c>
    </row>
    <row r="16" spans="1:7" ht="12.75">
      <c r="A16" s="113" t="s">
        <v>220</v>
      </c>
      <c r="B16" s="113" t="s">
        <v>219</v>
      </c>
      <c r="C16" s="113" t="s">
        <v>46</v>
      </c>
      <c r="D16" s="13"/>
      <c r="E16" s="114">
        <v>301785</v>
      </c>
      <c r="F16" s="114">
        <v>840.471225</v>
      </c>
      <c r="G16" s="114">
        <v>4.65831659</v>
      </c>
    </row>
    <row r="17" spans="1:7" ht="12.75">
      <c r="A17" s="113" t="s">
        <v>231</v>
      </c>
      <c r="B17" s="113" t="s">
        <v>229</v>
      </c>
      <c r="C17" s="113" t="s">
        <v>230</v>
      </c>
      <c r="D17" s="13"/>
      <c r="E17" s="114">
        <v>42549</v>
      </c>
      <c r="F17" s="114">
        <v>744.522402</v>
      </c>
      <c r="G17" s="114">
        <v>4.12651969</v>
      </c>
    </row>
    <row r="18" spans="1:7" ht="12.75">
      <c r="A18" s="113" t="s">
        <v>248</v>
      </c>
      <c r="B18" s="113" t="s">
        <v>247</v>
      </c>
      <c r="C18" s="113" t="s">
        <v>213</v>
      </c>
      <c r="D18" s="13"/>
      <c r="E18" s="114">
        <v>27575</v>
      </c>
      <c r="F18" s="114">
        <v>626.8211125</v>
      </c>
      <c r="G18" s="114">
        <v>3.47415961</v>
      </c>
    </row>
    <row r="19" spans="1:7" ht="12.75">
      <c r="A19" s="113" t="s">
        <v>95</v>
      </c>
      <c r="B19" s="113" t="s">
        <v>94</v>
      </c>
      <c r="C19" s="113" t="s">
        <v>46</v>
      </c>
      <c r="D19" s="13"/>
      <c r="E19" s="114">
        <v>62032</v>
      </c>
      <c r="F19" s="114">
        <v>559.497624</v>
      </c>
      <c r="G19" s="114">
        <v>3.10101879</v>
      </c>
    </row>
    <row r="20" spans="1:7" ht="12.75">
      <c r="A20" s="113" t="s">
        <v>244</v>
      </c>
      <c r="B20" s="113" t="s">
        <v>243</v>
      </c>
      <c r="C20" s="113" t="s">
        <v>46</v>
      </c>
      <c r="D20" s="13"/>
      <c r="E20" s="114">
        <v>165566</v>
      </c>
      <c r="F20" s="114">
        <v>479.727485</v>
      </c>
      <c r="G20" s="114">
        <v>2.65889234</v>
      </c>
    </row>
    <row r="21" spans="1:7" ht="12.75">
      <c r="A21" s="113" t="s">
        <v>235</v>
      </c>
      <c r="B21" s="113" t="s">
        <v>234</v>
      </c>
      <c r="C21" s="113" t="s">
        <v>24</v>
      </c>
      <c r="D21" s="13"/>
      <c r="E21" s="114">
        <v>6877</v>
      </c>
      <c r="F21" s="114">
        <v>448.71393450000005</v>
      </c>
      <c r="G21" s="114">
        <v>2.48699956</v>
      </c>
    </row>
    <row r="22" spans="1:7" ht="12.75">
      <c r="A22" s="113" t="s">
        <v>699</v>
      </c>
      <c r="B22" s="113" t="s">
        <v>715</v>
      </c>
      <c r="C22" s="113" t="s">
        <v>46</v>
      </c>
      <c r="D22" s="13"/>
      <c r="E22" s="114">
        <v>87937</v>
      </c>
      <c r="F22" s="114">
        <v>448.17092049999997</v>
      </c>
      <c r="G22" s="114">
        <v>2.4839899</v>
      </c>
    </row>
    <row r="23" spans="1:7" ht="12.75">
      <c r="A23" s="113" t="s">
        <v>252</v>
      </c>
      <c r="B23" s="113" t="s">
        <v>251</v>
      </c>
      <c r="C23" s="113" t="s">
        <v>24</v>
      </c>
      <c r="D23" s="13"/>
      <c r="E23" s="114">
        <v>97338</v>
      </c>
      <c r="F23" s="114">
        <v>446.68408200000005</v>
      </c>
      <c r="G23" s="114">
        <v>2.47574909</v>
      </c>
    </row>
    <row r="24" spans="1:7" ht="12.75">
      <c r="A24" s="113" t="s">
        <v>224</v>
      </c>
      <c r="B24" s="113" t="s">
        <v>223</v>
      </c>
      <c r="C24" s="113" t="s">
        <v>46</v>
      </c>
      <c r="D24" s="13"/>
      <c r="E24" s="114">
        <v>25981</v>
      </c>
      <c r="F24" s="114">
        <v>375.4124595</v>
      </c>
      <c r="G24" s="114">
        <v>2.08072571</v>
      </c>
    </row>
    <row r="25" spans="1:7" ht="12.75">
      <c r="A25" s="113" t="s">
        <v>700</v>
      </c>
      <c r="B25" s="113" t="s">
        <v>716</v>
      </c>
      <c r="C25" s="113" t="s">
        <v>21</v>
      </c>
      <c r="D25" s="13"/>
      <c r="E25" s="114">
        <v>57261</v>
      </c>
      <c r="F25" s="114">
        <v>367.5869895</v>
      </c>
      <c r="G25" s="114">
        <v>2.037353</v>
      </c>
    </row>
    <row r="26" spans="1:7" ht="12.75">
      <c r="A26" s="113" t="s">
        <v>89</v>
      </c>
      <c r="B26" s="113" t="s">
        <v>88</v>
      </c>
      <c r="C26" s="115" t="s">
        <v>33</v>
      </c>
      <c r="D26" s="13"/>
      <c r="E26" s="114">
        <v>37063</v>
      </c>
      <c r="F26" s="114">
        <v>346.52051850000004</v>
      </c>
      <c r="G26" s="114">
        <v>1.92059196</v>
      </c>
    </row>
    <row r="27" spans="1:7" ht="12.75">
      <c r="A27" s="113" t="s">
        <v>99</v>
      </c>
      <c r="B27" s="113" t="s">
        <v>98</v>
      </c>
      <c r="C27" s="113" t="s">
        <v>24</v>
      </c>
      <c r="D27" s="13"/>
      <c r="E27" s="114">
        <v>24119</v>
      </c>
      <c r="F27" s="114">
        <v>322.1213045</v>
      </c>
      <c r="G27" s="114">
        <v>1.78535918</v>
      </c>
    </row>
    <row r="28" spans="1:7" ht="12.75">
      <c r="A28" s="113" t="s">
        <v>258</v>
      </c>
      <c r="B28" s="113" t="s">
        <v>257</v>
      </c>
      <c r="C28" s="113" t="s">
        <v>46</v>
      </c>
      <c r="D28" s="13"/>
      <c r="E28" s="114">
        <v>18632</v>
      </c>
      <c r="F28" s="114">
        <v>303.74818</v>
      </c>
      <c r="G28" s="114">
        <v>1.68352603</v>
      </c>
    </row>
    <row r="29" spans="1:7" ht="12.75">
      <c r="A29" s="113" t="s">
        <v>237</v>
      </c>
      <c r="B29" s="113" t="s">
        <v>236</v>
      </c>
      <c r="C29" s="113" t="s">
        <v>238</v>
      </c>
      <c r="D29" s="13"/>
      <c r="E29" s="114">
        <v>146429</v>
      </c>
      <c r="F29" s="114">
        <v>273.1632995</v>
      </c>
      <c r="G29" s="114">
        <v>1.51400916</v>
      </c>
    </row>
    <row r="30" spans="1:7" ht="12.75">
      <c r="A30" s="113" t="s">
        <v>185</v>
      </c>
      <c r="B30" s="113" t="s">
        <v>184</v>
      </c>
      <c r="C30" s="115" t="s">
        <v>33</v>
      </c>
      <c r="D30" s="13"/>
      <c r="E30" s="114">
        <v>23415</v>
      </c>
      <c r="F30" s="114">
        <v>262.3533675</v>
      </c>
      <c r="G30" s="114">
        <v>1.45409504</v>
      </c>
    </row>
    <row r="31" spans="1:7" ht="12.75">
      <c r="A31" s="113" t="s">
        <v>701</v>
      </c>
      <c r="B31" s="113" t="s">
        <v>717</v>
      </c>
      <c r="C31" s="113" t="s">
        <v>159</v>
      </c>
      <c r="D31" s="13"/>
      <c r="E31" s="114">
        <v>68378</v>
      </c>
      <c r="F31" s="114">
        <v>243.08379</v>
      </c>
      <c r="G31" s="114">
        <v>1.3472933</v>
      </c>
    </row>
    <row r="32" spans="1:7" ht="12.75">
      <c r="A32" s="113" t="s">
        <v>212</v>
      </c>
      <c r="B32" s="113" t="s">
        <v>211</v>
      </c>
      <c r="C32" s="113" t="s">
        <v>213</v>
      </c>
      <c r="D32" s="13"/>
      <c r="E32" s="114">
        <v>29273</v>
      </c>
      <c r="F32" s="114">
        <v>238.311493</v>
      </c>
      <c r="G32" s="114">
        <v>1.32084282</v>
      </c>
    </row>
    <row r="33" spans="1:7" ht="12.75">
      <c r="A33" s="113" t="s">
        <v>240</v>
      </c>
      <c r="B33" s="113" t="s">
        <v>239</v>
      </c>
      <c r="C33" s="113" t="s">
        <v>129</v>
      </c>
      <c r="D33" s="13"/>
      <c r="E33" s="114">
        <v>113895</v>
      </c>
      <c r="F33" s="114">
        <v>236.9016</v>
      </c>
      <c r="G33" s="114">
        <v>1.31302848</v>
      </c>
    </row>
    <row r="34" spans="1:7" ht="12.75">
      <c r="A34" s="113" t="s">
        <v>228</v>
      </c>
      <c r="B34" s="113" t="s">
        <v>227</v>
      </c>
      <c r="C34" s="113" t="s">
        <v>49</v>
      </c>
      <c r="D34" s="13"/>
      <c r="E34" s="114">
        <v>52936</v>
      </c>
      <c r="F34" s="114">
        <v>232.944868</v>
      </c>
      <c r="G34" s="114">
        <v>1.29109827</v>
      </c>
    </row>
    <row r="35" spans="1:7" ht="12.75">
      <c r="A35" s="113" t="s">
        <v>256</v>
      </c>
      <c r="B35" s="113" t="s">
        <v>255</v>
      </c>
      <c r="C35" s="113" t="s">
        <v>113</v>
      </c>
      <c r="D35" s="13"/>
      <c r="E35" s="114">
        <v>5407</v>
      </c>
      <c r="F35" s="114">
        <v>229.7407265</v>
      </c>
      <c r="G35" s="114">
        <v>1.2733393</v>
      </c>
    </row>
    <row r="36" spans="1:7" ht="12.75">
      <c r="A36" s="113" t="s">
        <v>91</v>
      </c>
      <c r="B36" s="113" t="s">
        <v>90</v>
      </c>
      <c r="C36" s="113" t="s">
        <v>24</v>
      </c>
      <c r="D36" s="13"/>
      <c r="E36" s="114">
        <v>6612</v>
      </c>
      <c r="F36" s="114">
        <v>219.42583199999999</v>
      </c>
      <c r="G36" s="114">
        <v>1.21616893</v>
      </c>
    </row>
    <row r="37" spans="1:7" ht="12.75">
      <c r="A37" s="113" t="s">
        <v>702</v>
      </c>
      <c r="B37" s="113" t="s">
        <v>718</v>
      </c>
      <c r="C37" s="113" t="s">
        <v>129</v>
      </c>
      <c r="D37" s="13"/>
      <c r="E37" s="114">
        <v>128189</v>
      </c>
      <c r="F37" s="114">
        <v>210.870905</v>
      </c>
      <c r="G37" s="114">
        <v>1.1687532</v>
      </c>
    </row>
    <row r="38" spans="1:7" ht="12.75">
      <c r="A38" s="113" t="s">
        <v>25</v>
      </c>
      <c r="B38" s="113" t="s">
        <v>23</v>
      </c>
      <c r="C38" s="113" t="s">
        <v>24</v>
      </c>
      <c r="D38" s="13"/>
      <c r="E38" s="114">
        <v>7041</v>
      </c>
      <c r="F38" s="114">
        <v>201.65424</v>
      </c>
      <c r="G38" s="114">
        <v>1.11766978</v>
      </c>
    </row>
    <row r="39" spans="1:7" ht="12.75">
      <c r="A39" s="113" t="s">
        <v>703</v>
      </c>
      <c r="B39" s="113" t="s">
        <v>719</v>
      </c>
      <c r="C39" s="113" t="s">
        <v>49</v>
      </c>
      <c r="D39" s="13"/>
      <c r="E39" s="114">
        <v>27022</v>
      </c>
      <c r="F39" s="114">
        <v>194.355735</v>
      </c>
      <c r="G39" s="114">
        <v>1.07721778</v>
      </c>
    </row>
    <row r="40" spans="1:7" ht="12.75">
      <c r="A40" s="113" t="s">
        <v>209</v>
      </c>
      <c r="B40" s="113" t="s">
        <v>208</v>
      </c>
      <c r="C40" s="113" t="s">
        <v>113</v>
      </c>
      <c r="D40" s="13"/>
      <c r="E40" s="114">
        <v>16736</v>
      </c>
      <c r="F40" s="114">
        <v>193.309168</v>
      </c>
      <c r="G40" s="114">
        <v>1.07141717</v>
      </c>
    </row>
    <row r="41" spans="1:7" ht="12.75">
      <c r="A41" s="113" t="s">
        <v>205</v>
      </c>
      <c r="B41" s="113" t="s">
        <v>204</v>
      </c>
      <c r="C41" s="113" t="s">
        <v>206</v>
      </c>
      <c r="D41" s="13"/>
      <c r="E41" s="114">
        <v>67631</v>
      </c>
      <c r="F41" s="114">
        <v>187.1011615</v>
      </c>
      <c r="G41" s="114">
        <v>1.03700926</v>
      </c>
    </row>
    <row r="42" spans="1:7" ht="12.75">
      <c r="A42" s="113" t="s">
        <v>60</v>
      </c>
      <c r="B42" s="113" t="s">
        <v>59</v>
      </c>
      <c r="C42" s="113" t="s">
        <v>24</v>
      </c>
      <c r="D42" s="13"/>
      <c r="E42" s="114">
        <v>687</v>
      </c>
      <c r="F42" s="114">
        <v>179.08716</v>
      </c>
      <c r="G42" s="114">
        <v>0.99259161</v>
      </c>
    </row>
    <row r="43" spans="1:7" ht="12.75">
      <c r="A43" s="113" t="s">
        <v>218</v>
      </c>
      <c r="B43" s="113" t="s">
        <v>217</v>
      </c>
      <c r="C43" s="113" t="s">
        <v>51</v>
      </c>
      <c r="D43" s="13"/>
      <c r="E43" s="114">
        <v>16695</v>
      </c>
      <c r="F43" s="114">
        <v>169.7798025</v>
      </c>
      <c r="G43" s="114">
        <v>0.94100553</v>
      </c>
    </row>
    <row r="44" spans="1:7" ht="12.75">
      <c r="A44" s="113" t="s">
        <v>233</v>
      </c>
      <c r="B44" s="113" t="s">
        <v>232</v>
      </c>
      <c r="C44" s="113" t="s">
        <v>21</v>
      </c>
      <c r="D44" s="13"/>
      <c r="E44" s="114">
        <v>12407</v>
      </c>
      <c r="F44" s="114">
        <v>166.0490845</v>
      </c>
      <c r="G44" s="114">
        <v>0.920328</v>
      </c>
    </row>
    <row r="45" spans="1:7" ht="12.75">
      <c r="A45" s="113" t="s">
        <v>704</v>
      </c>
      <c r="B45" s="113" t="s">
        <v>720</v>
      </c>
      <c r="C45" s="113" t="s">
        <v>21</v>
      </c>
      <c r="D45" s="13"/>
      <c r="E45" s="114">
        <v>6280</v>
      </c>
      <c r="F45" s="114">
        <v>163.22662</v>
      </c>
      <c r="G45" s="114">
        <v>0.90468448</v>
      </c>
    </row>
    <row r="46" spans="1:7" ht="12.75">
      <c r="A46" s="113" t="s">
        <v>705</v>
      </c>
      <c r="B46" s="113" t="s">
        <v>721</v>
      </c>
      <c r="C46" s="113" t="s">
        <v>213</v>
      </c>
      <c r="D46" s="13"/>
      <c r="E46" s="114">
        <v>32809</v>
      </c>
      <c r="F46" s="114">
        <v>162.1584825</v>
      </c>
      <c r="G46" s="114">
        <v>0.89876432</v>
      </c>
    </row>
    <row r="47" spans="1:7" ht="12.75">
      <c r="A47" s="113" t="s">
        <v>254</v>
      </c>
      <c r="B47" s="113" t="s">
        <v>253</v>
      </c>
      <c r="C47" s="113" t="s">
        <v>162</v>
      </c>
      <c r="D47" s="13"/>
      <c r="E47" s="114">
        <v>34815</v>
      </c>
      <c r="F47" s="114">
        <v>156.4063875</v>
      </c>
      <c r="G47" s="114">
        <v>0.8668833</v>
      </c>
    </row>
    <row r="48" spans="1:7" ht="12.75">
      <c r="A48" s="113" t="s">
        <v>260</v>
      </c>
      <c r="B48" s="113" t="s">
        <v>259</v>
      </c>
      <c r="C48" s="115" t="s">
        <v>110</v>
      </c>
      <c r="D48" s="13"/>
      <c r="E48" s="114">
        <v>28118</v>
      </c>
      <c r="F48" s="114">
        <v>148.13968300000002</v>
      </c>
      <c r="G48" s="114">
        <v>0.82106504</v>
      </c>
    </row>
    <row r="49" spans="1:7" ht="12.75">
      <c r="A49" s="113" t="s">
        <v>706</v>
      </c>
      <c r="B49" s="113" t="s">
        <v>722</v>
      </c>
      <c r="C49" s="113" t="s">
        <v>210</v>
      </c>
      <c r="D49" s="13"/>
      <c r="E49" s="114">
        <v>74138</v>
      </c>
      <c r="F49" s="114">
        <v>147.794103</v>
      </c>
      <c r="G49" s="114">
        <v>0.81914966</v>
      </c>
    </row>
    <row r="50" spans="1:7" ht="12.75">
      <c r="A50" s="113" t="s">
        <v>707</v>
      </c>
      <c r="B50" s="113" t="s">
        <v>723</v>
      </c>
      <c r="C50" s="113" t="s">
        <v>21</v>
      </c>
      <c r="D50" s="13"/>
      <c r="E50" s="114">
        <v>26271</v>
      </c>
      <c r="F50" s="114">
        <v>146.4476895</v>
      </c>
      <c r="G50" s="114">
        <v>0.81168716</v>
      </c>
    </row>
    <row r="51" spans="1:7" ht="12.75">
      <c r="A51" s="113" t="s">
        <v>708</v>
      </c>
      <c r="B51" s="113" t="s">
        <v>724</v>
      </c>
      <c r="C51" s="113" t="s">
        <v>207</v>
      </c>
      <c r="D51" s="13"/>
      <c r="E51" s="114">
        <v>33461</v>
      </c>
      <c r="F51" s="114">
        <v>141.8579095</v>
      </c>
      <c r="G51" s="114">
        <v>0.78624828</v>
      </c>
    </row>
    <row r="52" spans="1:7" ht="12.75">
      <c r="A52" s="113" t="s">
        <v>709</v>
      </c>
      <c r="B52" s="113" t="s">
        <v>725</v>
      </c>
      <c r="C52" s="113" t="s">
        <v>8</v>
      </c>
      <c r="D52" s="13"/>
      <c r="E52" s="114">
        <v>42033</v>
      </c>
      <c r="F52" s="114">
        <v>137.742141</v>
      </c>
      <c r="G52" s="114">
        <v>0.76343661</v>
      </c>
    </row>
    <row r="53" spans="1:7" ht="12.75">
      <c r="A53" s="113" t="s">
        <v>250</v>
      </c>
      <c r="B53" s="113" t="s">
        <v>249</v>
      </c>
      <c r="C53" s="113" t="s">
        <v>213</v>
      </c>
      <c r="D53" s="13"/>
      <c r="E53" s="114">
        <v>32111</v>
      </c>
      <c r="F53" s="114">
        <v>133.88681449999999</v>
      </c>
      <c r="G53" s="114">
        <v>0.74206844</v>
      </c>
    </row>
    <row r="54" spans="1:7" ht="12.75">
      <c r="A54" s="113" t="s">
        <v>40</v>
      </c>
      <c r="B54" s="113" t="s">
        <v>39</v>
      </c>
      <c r="C54" s="113" t="s">
        <v>41</v>
      </c>
      <c r="D54" s="13"/>
      <c r="E54" s="114">
        <v>472</v>
      </c>
      <c r="F54" s="114">
        <v>108.52035199999999</v>
      </c>
      <c r="G54" s="114">
        <v>0.60147467</v>
      </c>
    </row>
    <row r="55" spans="1:7" ht="12.75">
      <c r="A55" s="113" t="s">
        <v>710</v>
      </c>
      <c r="B55" s="113" t="s">
        <v>726</v>
      </c>
      <c r="C55" s="115" t="s">
        <v>731</v>
      </c>
      <c r="D55" s="13"/>
      <c r="E55" s="114">
        <v>26884</v>
      </c>
      <c r="F55" s="114">
        <v>95.35754800000001</v>
      </c>
      <c r="G55" s="114">
        <v>0.52851976</v>
      </c>
    </row>
    <row r="56" spans="1:7" ht="12.75">
      <c r="A56" s="113" t="s">
        <v>711</v>
      </c>
      <c r="B56" s="113" t="s">
        <v>727</v>
      </c>
      <c r="C56" s="113" t="s">
        <v>113</v>
      </c>
      <c r="D56" s="13"/>
      <c r="E56" s="114">
        <v>38212</v>
      </c>
      <c r="F56" s="114">
        <v>93.96330800000001</v>
      </c>
      <c r="G56" s="114">
        <v>0.52079217</v>
      </c>
    </row>
    <row r="57" spans="1:7" ht="12.75">
      <c r="A57" s="113" t="s">
        <v>712</v>
      </c>
      <c r="B57" s="113" t="s">
        <v>728</v>
      </c>
      <c r="C57" s="113" t="s">
        <v>46</v>
      </c>
      <c r="D57" s="13"/>
      <c r="E57" s="114">
        <v>48648</v>
      </c>
      <c r="F57" s="114">
        <v>91.23932400000001</v>
      </c>
      <c r="G57" s="114">
        <v>0.50569448</v>
      </c>
    </row>
    <row r="58" spans="1:7" ht="12.75">
      <c r="A58" s="113" t="s">
        <v>201</v>
      </c>
      <c r="B58" s="113" t="s">
        <v>200</v>
      </c>
      <c r="C58" s="113" t="s">
        <v>21</v>
      </c>
      <c r="D58" s="13"/>
      <c r="E58" s="114">
        <v>14623</v>
      </c>
      <c r="F58" s="114">
        <v>88.7250525</v>
      </c>
      <c r="G58" s="114">
        <v>0.49175911</v>
      </c>
    </row>
    <row r="59" spans="1:7" ht="12.75">
      <c r="A59" s="113" t="s">
        <v>713</v>
      </c>
      <c r="B59" s="113" t="s">
        <v>729</v>
      </c>
      <c r="C59" s="113" t="s">
        <v>129</v>
      </c>
      <c r="D59" s="13"/>
      <c r="E59" s="114">
        <v>92763</v>
      </c>
      <c r="F59" s="114">
        <v>78.19920900000001</v>
      </c>
      <c r="G59" s="114">
        <v>0.43341956</v>
      </c>
    </row>
    <row r="60" spans="1:7" ht="12.75">
      <c r="A60" s="113" t="s">
        <v>246</v>
      </c>
      <c r="B60" s="113" t="s">
        <v>245</v>
      </c>
      <c r="C60" s="113" t="s">
        <v>24</v>
      </c>
      <c r="D60" s="13"/>
      <c r="E60" s="114">
        <v>26390</v>
      </c>
      <c r="F60" s="114">
        <v>73.892</v>
      </c>
      <c r="G60" s="114">
        <v>0.40954683</v>
      </c>
    </row>
    <row r="61" spans="1:7" ht="12.75">
      <c r="A61" s="113" t="s">
        <v>714</v>
      </c>
      <c r="B61" s="113" t="s">
        <v>730</v>
      </c>
      <c r="C61" s="113" t="s">
        <v>113</v>
      </c>
      <c r="D61" s="13"/>
      <c r="E61" s="114">
        <v>4402</v>
      </c>
      <c r="F61" s="114">
        <v>71.600731</v>
      </c>
      <c r="G61" s="114">
        <v>0.39684746</v>
      </c>
    </row>
    <row r="62" spans="1:7" ht="12.75">
      <c r="A62" s="20" t="s">
        <v>629</v>
      </c>
      <c r="B62" s="12"/>
      <c r="C62" s="12"/>
      <c r="D62" s="12"/>
      <c r="E62" s="15">
        <f>SUM(E11:E61)</f>
        <v>3056489</v>
      </c>
      <c r="F62" s="16">
        <v>18043.900925</v>
      </c>
      <c r="G62" s="15">
        <f>SUM(G11:G61)</f>
        <v>100.00842441</v>
      </c>
    </row>
    <row r="63" spans="1:7" ht="12.75">
      <c r="A63" s="40"/>
      <c r="B63" s="12"/>
      <c r="C63" s="12"/>
      <c r="D63" s="12"/>
      <c r="E63" s="15"/>
      <c r="F63" s="97"/>
      <c r="G63" s="46"/>
    </row>
    <row r="64" spans="1:7" ht="12.75">
      <c r="A64" s="7" t="s">
        <v>630</v>
      </c>
      <c r="B64" s="21"/>
      <c r="C64" s="22"/>
      <c r="D64" s="21"/>
      <c r="E64" s="23"/>
      <c r="F64" s="42" t="s">
        <v>631</v>
      </c>
      <c r="G64" s="24" t="s">
        <v>631</v>
      </c>
    </row>
    <row r="65" spans="1:7" ht="12.75">
      <c r="A65" s="25" t="s">
        <v>632</v>
      </c>
      <c r="B65" s="21"/>
      <c r="C65" s="22"/>
      <c r="D65" s="21"/>
      <c r="E65" s="23"/>
      <c r="F65" s="31">
        <v>0</v>
      </c>
      <c r="G65" s="26">
        <v>0</v>
      </c>
    </row>
    <row r="66" spans="1:7" ht="12.75">
      <c r="A66" s="30"/>
      <c r="B66" s="12"/>
      <c r="C66" s="12"/>
      <c r="D66" s="12"/>
      <c r="E66" s="12"/>
      <c r="F66" s="103"/>
      <c r="G66" s="32"/>
    </row>
    <row r="67" spans="1:7" ht="12.75">
      <c r="A67" s="20" t="s">
        <v>645</v>
      </c>
      <c r="B67" s="12"/>
      <c r="C67" s="12"/>
      <c r="D67" s="12"/>
      <c r="E67" s="23"/>
      <c r="F67" s="150"/>
      <c r="G67" s="32"/>
    </row>
    <row r="68" spans="1:7" ht="12.75">
      <c r="A68" s="20" t="s">
        <v>638</v>
      </c>
      <c r="B68" s="12"/>
      <c r="C68" s="12"/>
      <c r="D68" s="12"/>
      <c r="E68" s="23"/>
      <c r="F68" s="150"/>
      <c r="G68" s="32"/>
    </row>
    <row r="69" spans="1:7" ht="12.75">
      <c r="A69" s="111" t="s">
        <v>697</v>
      </c>
      <c r="B69" s="13" t="s">
        <v>3</v>
      </c>
      <c r="C69" s="13" t="s">
        <v>4</v>
      </c>
      <c r="D69" s="13" t="s">
        <v>3</v>
      </c>
      <c r="E69" s="114">
        <v>592008</v>
      </c>
      <c r="F69" s="114">
        <v>5.9192028</v>
      </c>
      <c r="G69" s="114">
        <v>0.03280722</v>
      </c>
    </row>
    <row r="70" spans="1:7" ht="12.75">
      <c r="A70" s="20" t="s">
        <v>629</v>
      </c>
      <c r="B70" s="12"/>
      <c r="C70" s="12"/>
      <c r="D70" s="12"/>
      <c r="E70" s="16">
        <v>592008</v>
      </c>
      <c r="F70" s="16">
        <v>5.9192028</v>
      </c>
      <c r="G70" s="16">
        <v>0.03280722</v>
      </c>
    </row>
    <row r="71" spans="1:7" ht="12.75">
      <c r="A71" s="20" t="s">
        <v>639</v>
      </c>
      <c r="B71" s="12"/>
      <c r="C71" s="12"/>
      <c r="D71" s="12"/>
      <c r="E71" s="15">
        <f>SUM(E70,E62)</f>
        <v>3648497</v>
      </c>
      <c r="F71" s="16">
        <f>SUM(F62,F70)</f>
        <v>18049.8201278</v>
      </c>
      <c r="G71" s="46">
        <f>SUM(G70+G65+G62)</f>
        <v>100.04123163</v>
      </c>
    </row>
    <row r="72" spans="1:7" ht="12.75">
      <c r="A72" s="20" t="s">
        <v>640</v>
      </c>
      <c r="B72" s="12"/>
      <c r="C72" s="12"/>
      <c r="D72" s="12"/>
      <c r="E72" s="12"/>
      <c r="F72" s="114">
        <v>-7.43</v>
      </c>
      <c r="G72" s="46">
        <f>F72*100/F73</f>
        <v>-0.04118079670914408</v>
      </c>
    </row>
    <row r="73" spans="1:7" ht="13.5" thickBot="1">
      <c r="A73" s="41" t="s">
        <v>641</v>
      </c>
      <c r="B73" s="47"/>
      <c r="C73" s="47"/>
      <c r="D73" s="47"/>
      <c r="E73" s="47"/>
      <c r="F73" s="117">
        <f>SUM(F71:F72)</f>
        <v>18042.3901278</v>
      </c>
      <c r="G73" s="15">
        <v>100</v>
      </c>
    </row>
    <row r="75" ht="12.75">
      <c r="A75" s="63" t="s">
        <v>694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Gopal Chande</dc:creator>
  <cp:keywords/>
  <dc:description/>
  <cp:lastModifiedBy>imf0271</cp:lastModifiedBy>
  <dcterms:created xsi:type="dcterms:W3CDTF">2017-04-01T04:48:45Z</dcterms:created>
  <dcterms:modified xsi:type="dcterms:W3CDTF">2017-05-10T12:56:16Z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